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G:\Modelli Segretario\Sistema misurazione e valutazione performance\Gabiano\"/>
    </mc:Choice>
  </mc:AlternateContent>
  <xr:revisionPtr revIDLastSave="0" documentId="8_{BDB34F32-7CF4-4A2A-95CE-28C229C8E747}" xr6:coauthVersionLast="47" xr6:coauthVersionMax="47" xr10:uidLastSave="{00000000-0000-0000-0000-000000000000}"/>
  <bookViews>
    <workbookView xWindow="-108" yWindow="-108" windowWidth="23256" windowHeight="12576" tabRatio="940" activeTab="3" xr2:uid="{00000000-000D-0000-FFFF-FFFF00000000}"/>
  </bookViews>
  <sheets>
    <sheet name="Istruttore Dir._Amm." sheetId="3" r:id="rId1"/>
    <sheet name="Esecutori Coll. Amm." sheetId="16" r:id="rId2"/>
    <sheet name="Pol. Locale" sheetId="17" r:id="rId3"/>
    <sheet name="Educatore" sheetId="11" r:id="rId4"/>
    <sheet name="Operaio" sheetId="12" r:id="rId5"/>
    <sheet name="ASA" sheetId="13" r:id="rId6"/>
  </sheets>
  <definedNames>
    <definedName name="_xlnm.Print_Area" localSheetId="5">ASA!$B$1:$K$88</definedName>
    <definedName name="_xlnm.Print_Area" localSheetId="3">Educatore!$B$1:$K$89</definedName>
    <definedName name="_xlnm.Print_Area" localSheetId="1">'Esecutori Coll. Amm.'!$B$1:$K$89</definedName>
    <definedName name="_xlnm.Print_Area" localSheetId="0">'Istruttore Dir._Amm.'!$B$1:$K$89</definedName>
    <definedName name="_xlnm.Print_Area" localSheetId="4">Operaio!$B$1:$K$89</definedName>
    <definedName name="_xlnm.Print_Area" localSheetId="2">'Pol. Locale'!$B$1:$K$89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5" i="17" l="1"/>
  <c r="J94" i="17"/>
  <c r="K94" i="17" s="1"/>
  <c r="I94" i="17"/>
  <c r="H94" i="17"/>
  <c r="G94" i="17"/>
  <c r="F94" i="17"/>
  <c r="E94" i="17"/>
  <c r="D94" i="17"/>
  <c r="C94" i="17"/>
  <c r="I93" i="17"/>
  <c r="H93" i="17"/>
  <c r="G93" i="17"/>
  <c r="F93" i="17"/>
  <c r="E93" i="17"/>
  <c r="D93" i="17"/>
  <c r="C93" i="17"/>
  <c r="J93" i="17" s="1"/>
  <c r="C76" i="17"/>
  <c r="J75" i="17"/>
  <c r="I75" i="17"/>
  <c r="H75" i="17"/>
  <c r="G75" i="17"/>
  <c r="F75" i="17"/>
  <c r="E75" i="17"/>
  <c r="K70" i="17" s="1"/>
  <c r="D75" i="17"/>
  <c r="J69" i="17"/>
  <c r="I69" i="17"/>
  <c r="H69" i="17"/>
  <c r="G69" i="17"/>
  <c r="F69" i="17"/>
  <c r="E69" i="17"/>
  <c r="D69" i="17"/>
  <c r="K65" i="17" s="1"/>
  <c r="J64" i="17"/>
  <c r="I64" i="17"/>
  <c r="H64" i="17"/>
  <c r="G64" i="17"/>
  <c r="F64" i="17"/>
  <c r="E64" i="17"/>
  <c r="K60" i="17" s="1"/>
  <c r="D64" i="17"/>
  <c r="J59" i="17"/>
  <c r="I59" i="17"/>
  <c r="K55" i="17" s="1"/>
  <c r="H59" i="17"/>
  <c r="G59" i="17"/>
  <c r="F59" i="17"/>
  <c r="E59" i="17"/>
  <c r="D59" i="17"/>
  <c r="C52" i="17"/>
  <c r="C51" i="17"/>
  <c r="C50" i="17"/>
  <c r="H49" i="17"/>
  <c r="C39" i="17"/>
  <c r="J38" i="17"/>
  <c r="I38" i="17"/>
  <c r="H38" i="17"/>
  <c r="G38" i="17"/>
  <c r="F38" i="17"/>
  <c r="E38" i="17"/>
  <c r="D38" i="17"/>
  <c r="K36" i="17" s="1"/>
  <c r="J35" i="17"/>
  <c r="I35" i="17"/>
  <c r="H35" i="17"/>
  <c r="G35" i="17"/>
  <c r="F35" i="17"/>
  <c r="E35" i="17"/>
  <c r="D35" i="17"/>
  <c r="K33" i="17" s="1"/>
  <c r="J32" i="17"/>
  <c r="I32" i="17"/>
  <c r="H32" i="17"/>
  <c r="G32" i="17"/>
  <c r="F32" i="17"/>
  <c r="E32" i="17"/>
  <c r="D32" i="17"/>
  <c r="K30" i="17" s="1"/>
  <c r="D39" i="17" s="1"/>
  <c r="H39" i="17" s="1"/>
  <c r="C79" i="17" s="1"/>
  <c r="J94" i="16"/>
  <c r="K94" i="16" s="1"/>
  <c r="I94" i="16"/>
  <c r="H94" i="16"/>
  <c r="G94" i="16"/>
  <c r="F94" i="16"/>
  <c r="E94" i="16"/>
  <c r="D94" i="16"/>
  <c r="C94" i="16"/>
  <c r="I93" i="16"/>
  <c r="H93" i="16"/>
  <c r="G93" i="16"/>
  <c r="F93" i="16"/>
  <c r="E93" i="16"/>
  <c r="D93" i="16"/>
  <c r="C93" i="16"/>
  <c r="J93" i="16" s="1"/>
  <c r="C76" i="16"/>
  <c r="J75" i="16"/>
  <c r="I75" i="16"/>
  <c r="K70" i="16" s="1"/>
  <c r="H75" i="16"/>
  <c r="G75" i="16"/>
  <c r="F75" i="16"/>
  <c r="E75" i="16"/>
  <c r="D75" i="16"/>
  <c r="J69" i="16"/>
  <c r="I69" i="16"/>
  <c r="H69" i="16"/>
  <c r="G69" i="16"/>
  <c r="F69" i="16"/>
  <c r="E69" i="16"/>
  <c r="K65" i="16" s="1"/>
  <c r="D69" i="16"/>
  <c r="J64" i="16"/>
  <c r="I64" i="16"/>
  <c r="H64" i="16"/>
  <c r="G64" i="16"/>
  <c r="K60" i="16" s="1"/>
  <c r="F64" i="16"/>
  <c r="E64" i="16"/>
  <c r="D64" i="16"/>
  <c r="J59" i="16"/>
  <c r="I59" i="16"/>
  <c r="K55" i="16" s="1"/>
  <c r="D76" i="16" s="1"/>
  <c r="H76" i="16" s="1"/>
  <c r="C80" i="16" s="1"/>
  <c r="H59" i="16"/>
  <c r="G59" i="16"/>
  <c r="F59" i="16"/>
  <c r="E59" i="16"/>
  <c r="D59" i="16"/>
  <c r="C52" i="16"/>
  <c r="C51" i="16"/>
  <c r="C50" i="16"/>
  <c r="H49" i="16"/>
  <c r="C39" i="16"/>
  <c r="J38" i="16"/>
  <c r="I38" i="16"/>
  <c r="H38" i="16"/>
  <c r="G38" i="16"/>
  <c r="F38" i="16"/>
  <c r="K36" i="16" s="1"/>
  <c r="E38" i="16"/>
  <c r="D38" i="16"/>
  <c r="J35" i="16"/>
  <c r="I35" i="16"/>
  <c r="H35" i="16"/>
  <c r="K33" i="16" s="1"/>
  <c r="G35" i="16"/>
  <c r="F35" i="16"/>
  <c r="E35" i="16"/>
  <c r="D35" i="16"/>
  <c r="J32" i="16"/>
  <c r="I32" i="16"/>
  <c r="H32" i="16"/>
  <c r="G32" i="16"/>
  <c r="F32" i="16"/>
  <c r="E32" i="16"/>
  <c r="D32" i="16"/>
  <c r="K30" i="16" s="1"/>
  <c r="J93" i="13"/>
  <c r="K93" i="13" s="1"/>
  <c r="I93" i="13"/>
  <c r="H93" i="13"/>
  <c r="G93" i="13"/>
  <c r="F93" i="13"/>
  <c r="E93" i="13"/>
  <c r="D93" i="13"/>
  <c r="C93" i="13"/>
  <c r="I92" i="13"/>
  <c r="H92" i="13"/>
  <c r="G92" i="13"/>
  <c r="F92" i="13"/>
  <c r="E92" i="13"/>
  <c r="D92" i="13"/>
  <c r="C92" i="13"/>
  <c r="J92" i="13" s="1"/>
  <c r="C75" i="13"/>
  <c r="J74" i="13"/>
  <c r="I74" i="13"/>
  <c r="H74" i="13"/>
  <c r="G74" i="13"/>
  <c r="F74" i="13"/>
  <c r="E74" i="13"/>
  <c r="D74" i="13"/>
  <c r="J68" i="13"/>
  <c r="I68" i="13"/>
  <c r="H68" i="13"/>
  <c r="G68" i="13"/>
  <c r="F68" i="13"/>
  <c r="E68" i="13"/>
  <c r="D68" i="13"/>
  <c r="J63" i="13"/>
  <c r="I63" i="13"/>
  <c r="H63" i="13"/>
  <c r="G63" i="13"/>
  <c r="F63" i="13"/>
  <c r="E63" i="13"/>
  <c r="D63" i="13"/>
  <c r="J58" i="13"/>
  <c r="I58" i="13"/>
  <c r="H58" i="13"/>
  <c r="G58" i="13"/>
  <c r="F58" i="13"/>
  <c r="E58" i="13"/>
  <c r="D58" i="13"/>
  <c r="C51" i="13"/>
  <c r="C50" i="13"/>
  <c r="C49" i="13"/>
  <c r="H48" i="13"/>
  <c r="C38" i="13"/>
  <c r="J37" i="13"/>
  <c r="I37" i="13"/>
  <c r="H37" i="13"/>
  <c r="G37" i="13"/>
  <c r="F37" i="13"/>
  <c r="E37" i="13"/>
  <c r="D37" i="13"/>
  <c r="J34" i="13"/>
  <c r="I34" i="13"/>
  <c r="H34" i="13"/>
  <c r="G34" i="13"/>
  <c r="F34" i="13"/>
  <c r="E34" i="13"/>
  <c r="D34" i="13"/>
  <c r="J31" i="13"/>
  <c r="I31" i="13"/>
  <c r="H31" i="13"/>
  <c r="G31" i="13"/>
  <c r="F31" i="13"/>
  <c r="E31" i="13"/>
  <c r="D31" i="13"/>
  <c r="K29" i="13" s="1"/>
  <c r="J94" i="12"/>
  <c r="K94" i="12" s="1"/>
  <c r="I94" i="12"/>
  <c r="H94" i="12"/>
  <c r="G94" i="12"/>
  <c r="F94" i="12"/>
  <c r="E94" i="12"/>
  <c r="D94" i="12"/>
  <c r="C94" i="12"/>
  <c r="I93" i="12"/>
  <c r="H93" i="12"/>
  <c r="G93" i="12"/>
  <c r="F93" i="12"/>
  <c r="E93" i="12"/>
  <c r="D93" i="12"/>
  <c r="C93" i="12"/>
  <c r="J93" i="12" s="1"/>
  <c r="C76" i="12"/>
  <c r="J75" i="12"/>
  <c r="I75" i="12"/>
  <c r="H75" i="12"/>
  <c r="G75" i="12"/>
  <c r="F75" i="12"/>
  <c r="E75" i="12"/>
  <c r="D75" i="12"/>
  <c r="J69" i="12"/>
  <c r="I69" i="12"/>
  <c r="H69" i="12"/>
  <c r="G69" i="12"/>
  <c r="F69" i="12"/>
  <c r="E69" i="12"/>
  <c r="D69" i="12"/>
  <c r="J64" i="12"/>
  <c r="I64" i="12"/>
  <c r="H64" i="12"/>
  <c r="G64" i="12"/>
  <c r="F64" i="12"/>
  <c r="E64" i="12"/>
  <c r="D64" i="12"/>
  <c r="K60" i="12" s="1"/>
  <c r="J59" i="12"/>
  <c r="I59" i="12"/>
  <c r="H59" i="12"/>
  <c r="G59" i="12"/>
  <c r="F59" i="12"/>
  <c r="E59" i="12"/>
  <c r="D59" i="12"/>
  <c r="C52" i="12"/>
  <c r="C51" i="12"/>
  <c r="C50" i="12"/>
  <c r="H49" i="12"/>
  <c r="C39" i="12"/>
  <c r="J38" i="12"/>
  <c r="I38" i="12"/>
  <c r="H38" i="12"/>
  <c r="G38" i="12"/>
  <c r="F38" i="12"/>
  <c r="E38" i="12"/>
  <c r="D38" i="12"/>
  <c r="J35" i="12"/>
  <c r="I35" i="12"/>
  <c r="H35" i="12"/>
  <c r="G35" i="12"/>
  <c r="F35" i="12"/>
  <c r="E35" i="12"/>
  <c r="D35" i="12"/>
  <c r="K33" i="12" s="1"/>
  <c r="J32" i="12"/>
  <c r="I32" i="12"/>
  <c r="H32" i="12"/>
  <c r="G32" i="12"/>
  <c r="F32" i="12"/>
  <c r="E32" i="12"/>
  <c r="D32" i="12"/>
  <c r="I94" i="11"/>
  <c r="H94" i="11"/>
  <c r="G94" i="11"/>
  <c r="F94" i="11"/>
  <c r="E94" i="11"/>
  <c r="D94" i="11"/>
  <c r="C94" i="11"/>
  <c r="J94" i="11" s="1"/>
  <c r="K94" i="11" s="1"/>
  <c r="I93" i="11"/>
  <c r="H93" i="11"/>
  <c r="G93" i="11"/>
  <c r="F93" i="11"/>
  <c r="E93" i="11"/>
  <c r="D93" i="11"/>
  <c r="C93" i="11"/>
  <c r="J93" i="11" s="1"/>
  <c r="C76" i="11"/>
  <c r="J75" i="11"/>
  <c r="I75" i="11"/>
  <c r="H75" i="11"/>
  <c r="G75" i="11"/>
  <c r="F75" i="11"/>
  <c r="E75" i="11"/>
  <c r="D75" i="11"/>
  <c r="J69" i="11"/>
  <c r="I69" i="11"/>
  <c r="H69" i="11"/>
  <c r="G69" i="11"/>
  <c r="F69" i="11"/>
  <c r="E69" i="11"/>
  <c r="D69" i="11"/>
  <c r="J64" i="11"/>
  <c r="I64" i="11"/>
  <c r="H64" i="11"/>
  <c r="G64" i="11"/>
  <c r="F64" i="11"/>
  <c r="E64" i="11"/>
  <c r="D64" i="11"/>
  <c r="J59" i="11"/>
  <c r="I59" i="11"/>
  <c r="H59" i="11"/>
  <c r="G59" i="11"/>
  <c r="F59" i="11"/>
  <c r="E59" i="11"/>
  <c r="D59" i="11"/>
  <c r="C52" i="11"/>
  <c r="C51" i="11"/>
  <c r="C50" i="11"/>
  <c r="H49" i="11"/>
  <c r="C39" i="11"/>
  <c r="J38" i="11"/>
  <c r="I38" i="11"/>
  <c r="H38" i="11"/>
  <c r="G38" i="11"/>
  <c r="F38" i="11"/>
  <c r="E38" i="11"/>
  <c r="D38" i="11"/>
  <c r="J35" i="11"/>
  <c r="I35" i="11"/>
  <c r="H35" i="11"/>
  <c r="G35" i="11"/>
  <c r="F35" i="11"/>
  <c r="E35" i="11"/>
  <c r="D35" i="11"/>
  <c r="K33" i="11" s="1"/>
  <c r="J32" i="11"/>
  <c r="I32" i="11"/>
  <c r="H32" i="11"/>
  <c r="G32" i="11"/>
  <c r="F32" i="11"/>
  <c r="E32" i="11"/>
  <c r="D32" i="11"/>
  <c r="D76" i="17" l="1"/>
  <c r="H76" i="17" s="1"/>
  <c r="C80" i="17" s="1"/>
  <c r="H79" i="17" s="1"/>
  <c r="J95" i="17"/>
  <c r="K95" i="17" s="1"/>
  <c r="K93" i="17"/>
  <c r="K93" i="16"/>
  <c r="J95" i="16"/>
  <c r="K95" i="16" s="1"/>
  <c r="D39" i="16"/>
  <c r="H39" i="16" s="1"/>
  <c r="C79" i="16" s="1"/>
  <c r="H79" i="16" s="1"/>
  <c r="K59" i="13"/>
  <c r="K60" i="11"/>
  <c r="K30" i="12"/>
  <c r="K70" i="12"/>
  <c r="K35" i="13"/>
  <c r="D38" i="13" s="1"/>
  <c r="H38" i="13" s="1"/>
  <c r="C78" i="13" s="1"/>
  <c r="H78" i="13" s="1"/>
  <c r="K54" i="13"/>
  <c r="D75" i="13" s="1"/>
  <c r="H75" i="13" s="1"/>
  <c r="C79" i="13" s="1"/>
  <c r="K30" i="11"/>
  <c r="K70" i="11"/>
  <c r="K36" i="12"/>
  <c r="K55" i="12"/>
  <c r="K65" i="11"/>
  <c r="K64" i="13"/>
  <c r="K36" i="11"/>
  <c r="D39" i="11" s="1"/>
  <c r="H39" i="11" s="1"/>
  <c r="C79" i="11" s="1"/>
  <c r="K69" i="13"/>
  <c r="K55" i="11"/>
  <c r="K65" i="12"/>
  <c r="K32" i="13"/>
  <c r="K92" i="13"/>
  <c r="J94" i="13"/>
  <c r="K94" i="13" s="1"/>
  <c r="J95" i="12"/>
  <c r="K95" i="12" s="1"/>
  <c r="K93" i="12"/>
  <c r="D39" i="12"/>
  <c r="H39" i="12" s="1"/>
  <c r="C79" i="12" s="1"/>
  <c r="D76" i="11"/>
  <c r="H76" i="11" s="1"/>
  <c r="C80" i="11" s="1"/>
  <c r="J95" i="11"/>
  <c r="K95" i="11" s="1"/>
  <c r="K93" i="11"/>
  <c r="C76" i="3"/>
  <c r="J75" i="3"/>
  <c r="I75" i="3"/>
  <c r="H75" i="3"/>
  <c r="G75" i="3"/>
  <c r="F75" i="3"/>
  <c r="E75" i="3"/>
  <c r="D75" i="3"/>
  <c r="C52" i="3"/>
  <c r="D76" i="12" l="1"/>
  <c r="H76" i="12" s="1"/>
  <c r="C80" i="12" s="1"/>
  <c r="H79" i="12" s="1"/>
  <c r="H79" i="11"/>
  <c r="K70" i="3"/>
  <c r="I38" i="3"/>
  <c r="J38" i="3"/>
  <c r="H38" i="3"/>
  <c r="G38" i="3"/>
  <c r="E38" i="3"/>
  <c r="F38" i="3"/>
  <c r="D38" i="3"/>
  <c r="J35" i="3"/>
  <c r="I35" i="3"/>
  <c r="H35" i="3"/>
  <c r="G35" i="3"/>
  <c r="F35" i="3"/>
  <c r="E35" i="3"/>
  <c r="D35" i="3"/>
  <c r="G32" i="3"/>
  <c r="F32" i="3"/>
  <c r="E32" i="3"/>
  <c r="D32" i="3"/>
  <c r="H32" i="3"/>
  <c r="I32" i="3"/>
  <c r="J32" i="3"/>
  <c r="K36" i="3" l="1"/>
  <c r="K30" i="3"/>
  <c r="K33" i="3"/>
  <c r="D39" i="3" l="1"/>
  <c r="J64" i="3"/>
  <c r="D64" i="3"/>
  <c r="E64" i="3"/>
  <c r="F64" i="3"/>
  <c r="G64" i="3"/>
  <c r="H64" i="3"/>
  <c r="I64" i="3"/>
  <c r="C93" i="3"/>
  <c r="J93" i="3" s="1"/>
  <c r="C94" i="3"/>
  <c r="J94" i="3" s="1"/>
  <c r="K94" i="3" s="1"/>
  <c r="I94" i="3"/>
  <c r="H94" i="3"/>
  <c r="G94" i="3"/>
  <c r="F94" i="3"/>
  <c r="E94" i="3"/>
  <c r="D94" i="3"/>
  <c r="I93" i="3"/>
  <c r="H93" i="3"/>
  <c r="G93" i="3"/>
  <c r="F93" i="3"/>
  <c r="E93" i="3"/>
  <c r="D93" i="3"/>
  <c r="D59" i="3"/>
  <c r="E59" i="3"/>
  <c r="F59" i="3"/>
  <c r="G59" i="3"/>
  <c r="H59" i="3"/>
  <c r="I59" i="3"/>
  <c r="J59" i="3"/>
  <c r="D69" i="3"/>
  <c r="E69" i="3"/>
  <c r="F69" i="3"/>
  <c r="G69" i="3"/>
  <c r="H69" i="3"/>
  <c r="I69" i="3"/>
  <c r="J69" i="3"/>
  <c r="C39" i="3"/>
  <c r="C51" i="3"/>
  <c r="C50" i="3"/>
  <c r="H49" i="3"/>
  <c r="K55" i="3" l="1"/>
  <c r="K60" i="3"/>
  <c r="H39" i="3"/>
  <c r="K65" i="3"/>
  <c r="J95" i="3"/>
  <c r="K95" i="3" s="1"/>
  <c r="K93" i="3"/>
  <c r="D76" i="3" l="1"/>
  <c r="H76" i="3" s="1"/>
  <c r="C80" i="3" s="1"/>
  <c r="C79" i="3"/>
  <c r="H79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 xml:space="preserve"> Passerini</author>
  </authors>
  <commentList>
    <comment ref="D30" authorId="0" shapeId="0" xr:uid="{00000000-0006-0000-0000-000001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30" authorId="0" shapeId="0" xr:uid="{00000000-0006-0000-0000-000002000000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30" authorId="0" shapeId="0" xr:uid="{00000000-0006-0000-0000-000003000000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30" authorId="0" shapeId="0" xr:uid="{00000000-0006-0000-0000-000004000000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30" authorId="0" shapeId="0" xr:uid="{00000000-0006-0000-0000-000005000000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30" authorId="0" shapeId="0" xr:uid="{00000000-0006-0000-0000-000006000000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30" authorId="0" shapeId="0" xr:uid="{00000000-0006-0000-0000-000007000000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D33" authorId="0" shapeId="0" xr:uid="{00000000-0006-0000-0000-000008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33" authorId="0" shapeId="0" xr:uid="{00000000-0006-0000-0000-000009000000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33" authorId="0" shapeId="0" xr:uid="{00000000-0006-0000-0000-00000A000000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33" authorId="0" shapeId="0" xr:uid="{00000000-0006-0000-0000-00000B000000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33" authorId="0" shapeId="0" xr:uid="{00000000-0006-0000-0000-00000C000000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33" authorId="0" shapeId="0" xr:uid="{00000000-0006-0000-0000-00000D000000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33" authorId="0" shapeId="0" xr:uid="{00000000-0006-0000-0000-00000E000000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D36" authorId="0" shapeId="0" xr:uid="{00000000-0006-0000-0000-00000F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36" authorId="0" shapeId="0" xr:uid="{00000000-0006-0000-0000-000010000000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36" authorId="0" shapeId="0" xr:uid="{00000000-0006-0000-0000-000011000000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36" authorId="0" shapeId="0" xr:uid="{00000000-0006-0000-0000-000012000000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36" authorId="0" shapeId="0" xr:uid="{00000000-0006-0000-0000-000013000000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36" authorId="0" shapeId="0" xr:uid="{00000000-0006-0000-0000-000014000000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36" authorId="0" shapeId="0" xr:uid="{00000000-0006-0000-0000-000015000000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B55" authorId="0" shapeId="0" xr:uid="{00000000-0006-0000-0000-000016000000}">
      <text>
        <r>
          <rPr>
            <sz val="10"/>
            <color rgb="FF000000"/>
            <rFont val="Tahoma"/>
            <family val="2"/>
          </rPr>
          <t>Denota la capacità di coinvolgimento nel gruppo di lavoro, condividendone metodi e strumenti, e operando concretamente per il raggiungimento degli obiettivi; sviluppare e mantenere relazioni positive e individuare modalità di comunicazione efficaci sia in presenza che a distanza</t>
        </r>
      </text>
    </comment>
    <comment ref="D55" authorId="1" shapeId="0" xr:uid="{00000000-0006-0000-0000-000017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55" authorId="1" shapeId="0" xr:uid="{00000000-0006-0000-0000-000018000000}">
      <text>
        <r>
          <rPr>
            <b/>
            <sz val="8"/>
            <color rgb="FF000000"/>
            <rFont val="Tahoma"/>
            <family val="2"/>
          </rPr>
          <t>insoddisfacente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ripetute osservazioni/richiami durante l'anno e/o ha presentato ripetuti atteggiamenti negativi e non collaborativi</t>
        </r>
      </text>
    </comment>
    <comment ref="F55" authorId="1" shapeId="0" xr:uid="{00000000-0006-0000-0000-000019000000}">
      <text>
        <r>
          <rPr>
            <b/>
            <sz val="8"/>
            <color rgb="FF000000"/>
            <rFont val="Tahoma"/>
            <family val="2"/>
          </rPr>
          <t>non sufficiente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non è stato accettabile e ha presentato moti aspetti critici che non hanno permesso il miglioramento dell'organizzazione</t>
        </r>
      </text>
    </comment>
    <comment ref="G55" authorId="1" shapeId="0" xr:uid="{00000000-0006-0000-0000-00001A00000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55" authorId="1" shapeId="0" xr:uid="{00000000-0006-0000-0000-00001B000000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55" authorId="1" shapeId="0" xr:uid="{00000000-0006-0000-0000-00001C000000}">
      <text>
        <r>
          <rPr>
            <b/>
            <sz val="8"/>
            <color rgb="FF000000"/>
            <rFont val="Tahoma"/>
            <family val="2"/>
          </rPr>
          <t xml:space="preserve"> buono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Il comportamento  è stato caratterizzato da prestazioni quantitativamente o qualitativamente buone con riscontri sul miglioramento dell’organizzazione </t>
        </r>
      </text>
    </comment>
    <comment ref="J55" authorId="1" shapeId="0" xr:uid="{00000000-0006-0000-0000-00001D000000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60" authorId="0" shapeId="0" xr:uid="{00000000-0006-0000-0000-00001E000000}">
      <text>
        <r>
          <rPr>
            <sz val="10"/>
            <color rgb="FF000000"/>
            <rFont val="Tahoma"/>
            <family val="2"/>
          </rPr>
          <t>Indica la capacità di predisporre o proporre soluzioni operative funzionali all'attività lavorativa, di svolgere in autonomia il lavoro assegnato e di  ricercare gli strumenti adeguati per la realizzazione dello stesso sia esso svolto in presenza e/o a distanza</t>
        </r>
      </text>
    </comment>
    <comment ref="D60" authorId="1" shapeId="0" xr:uid="{00000000-0006-0000-0000-00001F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60" authorId="1" shapeId="0" xr:uid="{00000000-0006-0000-0000-000020000000}">
      <text>
        <r>
          <rPr>
            <b/>
            <sz val="8"/>
            <color rgb="FF000000"/>
            <rFont val="Tahoma"/>
            <family val="2"/>
          </rPr>
          <t>insoddisfacente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ripetute osservazioni/richiami durante l'anno e/o ha presentato ripetuti atteggiamenti negativi e non collaborativi</t>
        </r>
      </text>
    </comment>
    <comment ref="F60" authorId="1" shapeId="0" xr:uid="{00000000-0006-0000-0000-000021000000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60" authorId="1" shapeId="0" xr:uid="{00000000-0006-0000-0000-00002200000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60" authorId="1" shapeId="0" xr:uid="{00000000-0006-0000-0000-000023000000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60" authorId="1" shapeId="0" xr:uid="{00000000-0006-0000-0000-000024000000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60" authorId="1" shapeId="0" xr:uid="{00000000-0006-0000-0000-000025000000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65" authorId="0" shapeId="0" xr:uid="{00000000-0006-0000-0000-000026000000}">
      <text>
        <r>
          <rPr>
            <sz val="10"/>
            <color rgb="FF000000"/>
            <rFont val="Tahoma"/>
            <family val="2"/>
          </rPr>
          <t>Denota la capacità di ricercare la qualità nella prestazione individuale, finalizzata alla qualità dei servizi collegati agli  obiettivi istituzionali</t>
        </r>
      </text>
    </comment>
    <comment ref="D65" authorId="1" shapeId="0" xr:uid="{00000000-0006-0000-0000-000027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65" authorId="1" shapeId="0" xr:uid="{00000000-0006-0000-0000-000028000000}">
      <text>
        <r>
          <rPr>
            <b/>
            <sz val="8"/>
            <color indexed="81"/>
            <rFont val="Tahoma"/>
            <family val="2"/>
          </rPr>
          <t>insoddisfacente</t>
        </r>
        <r>
          <rPr>
            <sz val="8"/>
            <color indexed="81"/>
            <rFont val="Tahoma"/>
            <family val="2"/>
          </rPr>
          <t xml:space="preserve">
il comportamento è stato oggetto di ripetute osservazioni/richiami durante l'anno e/o ha presentato ripetuti atteggiamenti negativi e non collaborativi</t>
        </r>
      </text>
    </comment>
    <comment ref="F65" authorId="1" shapeId="0" xr:uid="{00000000-0006-0000-0000-000029000000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65" authorId="1" shapeId="0" xr:uid="{00000000-0006-0000-0000-00002A00000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65" authorId="1" shapeId="0" xr:uid="{00000000-0006-0000-0000-00002B000000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65" authorId="1" shapeId="0" xr:uid="{00000000-0006-0000-0000-00002C000000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65" authorId="1" shapeId="0" xr:uid="{00000000-0006-0000-0000-00002D000000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70" authorId="0" shapeId="0" xr:uid="{00000000-0006-0000-0000-00002E000000}">
      <text>
        <r>
          <rPr>
            <sz val="10"/>
            <color rgb="FF000000"/>
            <rFont val="Tahoma"/>
            <family val="2"/>
          </rPr>
          <t>Denota la capacità di lavorare consapevoli di contribuire al bene pubblico in evoluzione coerente con il contesto ed il tempo</t>
        </r>
      </text>
    </comment>
    <comment ref="D70" authorId="1" shapeId="0" xr:uid="{00000000-0006-0000-0000-00002F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70" authorId="1" shapeId="0" xr:uid="{00000000-0006-0000-0000-000030000000}">
      <text>
        <r>
          <rPr>
            <b/>
            <sz val="8"/>
            <color indexed="81"/>
            <rFont val="Tahoma"/>
            <family val="2"/>
          </rPr>
          <t>insoddisfacente</t>
        </r>
        <r>
          <rPr>
            <sz val="8"/>
            <color indexed="81"/>
            <rFont val="Tahoma"/>
            <family val="2"/>
          </rPr>
          <t xml:space="preserve">
il comportamento è stato oggetto di ripetute osservazioni/richiami durante l'anno e/o ha presentato ripetuti atteggiamenti negativi e non collaborativi</t>
        </r>
      </text>
    </comment>
    <comment ref="F70" authorId="1" shapeId="0" xr:uid="{00000000-0006-0000-0000-000031000000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70" authorId="1" shapeId="0" xr:uid="{00000000-0006-0000-0000-00003200000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70" authorId="1" shapeId="0" xr:uid="{00000000-0006-0000-0000-000033000000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70" authorId="1" shapeId="0" xr:uid="{00000000-0006-0000-0000-000034000000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70" authorId="1" shapeId="0" xr:uid="{00000000-0006-0000-0000-000035000000}">
      <text>
        <r>
          <rPr>
            <b/>
            <sz val="8"/>
            <color rgb="FF000000"/>
            <rFont val="Tahoma"/>
            <family val="2"/>
          </rPr>
          <t>eccellente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caratterizzato da prestazioni ineccepibili ed eccellenti sia sotto il  profilo quantitativo che qualitativo, che hanno consentito il miglioramento dell’organizzazione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 xml:space="preserve"> Passerini</author>
  </authors>
  <commentList>
    <comment ref="D30" authorId="0" shapeId="0" xr:uid="{FE7FF454-D389-4603-AD86-788D7CA93055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30" authorId="0" shapeId="0" xr:uid="{6C1A56D4-8E13-4825-B616-49C036A13397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30" authorId="0" shapeId="0" xr:uid="{6537D212-B152-4EF7-8DF9-EBE7C160427C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30" authorId="0" shapeId="0" xr:uid="{FBD34CC5-E2FE-4C37-88F4-B1D37907B3E5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30" authorId="0" shapeId="0" xr:uid="{06CF7784-771D-4554-B165-BD1302846944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30" authorId="0" shapeId="0" xr:uid="{0159F4DA-8760-45A9-B9DF-F212155FD9DF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30" authorId="0" shapeId="0" xr:uid="{61084A19-9C96-4500-AD44-A64A04404976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D33" authorId="0" shapeId="0" xr:uid="{8A690638-19A6-4B5F-AE8A-A1FAB653984F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33" authorId="0" shapeId="0" xr:uid="{4EC2F64C-829E-4250-BBE8-D442C6C95B92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33" authorId="0" shapeId="0" xr:uid="{032176E2-37F7-4640-8E1A-F0FC33F80F23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33" authorId="0" shapeId="0" xr:uid="{F5F80DBF-2BF2-4888-992C-38997FB26FE5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33" authorId="0" shapeId="0" xr:uid="{0D48DA08-B076-4B1B-8DC6-1591B1953D9D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33" authorId="0" shapeId="0" xr:uid="{F4009EE9-AEC0-468F-9CE9-27ABF6765518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33" authorId="0" shapeId="0" xr:uid="{FB29975D-D27E-4370-B8AB-3E3B59E225EB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D36" authorId="0" shapeId="0" xr:uid="{4599A4FE-0E2A-4630-9A76-87DD0DDA3F9A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36" authorId="0" shapeId="0" xr:uid="{4D2C69E1-9FB3-4CCD-A7A0-19A50A0F7706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36" authorId="0" shapeId="0" xr:uid="{72C1FCBF-8D17-4EC0-A61A-04DDE751F673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36" authorId="0" shapeId="0" xr:uid="{696D6884-2D2C-462D-93B4-A6CE13A926DF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36" authorId="0" shapeId="0" xr:uid="{0DB45248-6BA2-47D4-BDD9-7A55DFE76BBE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36" authorId="0" shapeId="0" xr:uid="{0C9BDC29-1AAA-49B9-8515-EAA66D516803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36" authorId="0" shapeId="0" xr:uid="{FFC244F7-E53F-46FA-84C7-D9FDADF9B4C6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B55" authorId="0" shapeId="0" xr:uid="{7FE3ADAB-9790-42DA-B89D-85EB3422CB28}">
      <text>
        <r>
          <rPr>
            <sz val="10"/>
            <color rgb="FF000000"/>
            <rFont val="Tahoma"/>
            <family val="2"/>
          </rPr>
          <t>Denota la capacità di coinvolgimento nel gruppo di lavoro, condividendone metodi e strumenti, e operando concretamente per il raggiungimento degli obiettivi; sviluppare e mantenere relazioni positive e individuare modalità di comunicazione efficaci sia in presenza che a distanza</t>
        </r>
      </text>
    </comment>
    <comment ref="D55" authorId="1" shapeId="0" xr:uid="{99A11483-D177-42CB-A818-BB287806A59D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55" authorId="1" shapeId="0" xr:uid="{287FD9B6-CC2D-4F0B-A41E-C62272288DA9}">
      <text>
        <r>
          <rPr>
            <b/>
            <sz val="8"/>
            <color rgb="FF000000"/>
            <rFont val="Tahoma"/>
            <family val="2"/>
          </rPr>
          <t>insoddisfacente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ripetute osservazioni/richiami durante l'anno e/o ha presentato ripetuti atteggiamenti negativi e non collaborativi</t>
        </r>
      </text>
    </comment>
    <comment ref="F55" authorId="1" shapeId="0" xr:uid="{679B4A5E-751D-41AD-A052-C9165EDAFBED}">
      <text>
        <r>
          <rPr>
            <b/>
            <sz val="8"/>
            <color rgb="FF000000"/>
            <rFont val="Tahoma"/>
            <family val="2"/>
          </rPr>
          <t>non sufficiente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non è stato accettabile e ha presentato moti aspetti critici che non hanno permesso il miglioramento dell'organizzazione</t>
        </r>
      </text>
    </comment>
    <comment ref="G55" authorId="1" shapeId="0" xr:uid="{3A77F0B5-2EAB-4B68-8C72-7CE0AEC2C2A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55" authorId="1" shapeId="0" xr:uid="{0BB041DF-A8D1-4AB7-81E9-FB4C147F9D7A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55" authorId="1" shapeId="0" xr:uid="{13981924-72C0-4B3B-AB7A-4D6DDB88724D}">
      <text>
        <r>
          <rPr>
            <b/>
            <sz val="8"/>
            <color rgb="FF000000"/>
            <rFont val="Tahoma"/>
            <family val="2"/>
          </rPr>
          <t xml:space="preserve"> buono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Il comportamento  è stato caratterizzato da prestazioni quantitativamente o qualitativamente buone con riscontri sul miglioramento dell’organizzazione </t>
        </r>
      </text>
    </comment>
    <comment ref="J55" authorId="1" shapeId="0" xr:uid="{A3D6F37F-406F-4FD5-AD8C-3D84E2757310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60" authorId="0" shapeId="0" xr:uid="{6B84FA75-486B-4A27-96F4-CA2A33D45F17}">
      <text>
        <r>
          <rPr>
            <sz val="10"/>
            <color rgb="FF000000"/>
            <rFont val="Tahoma"/>
            <family val="2"/>
          </rPr>
          <t>Indica la capacità di predisporre o proporre soluzioni operative funzionali all'attività lavorativa, di svolgere in autonomia il lavoro assegnato e di  ricercare gli strumenti adeguati per la realizzazione dello stesso sia esso svolto in presenza e/o a distanza</t>
        </r>
      </text>
    </comment>
    <comment ref="D60" authorId="1" shapeId="0" xr:uid="{09C4B122-7290-4D19-ADCB-819BF541363F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60" authorId="1" shapeId="0" xr:uid="{DDB184F2-02DA-4D0B-BCC6-3D212E531BF7}">
      <text>
        <r>
          <rPr>
            <b/>
            <sz val="8"/>
            <color rgb="FF000000"/>
            <rFont val="Tahoma"/>
            <family val="2"/>
          </rPr>
          <t>insoddisfacente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ripetute osservazioni/richiami durante l'anno e/o ha presentato ripetuti atteggiamenti negativi e non collaborativi</t>
        </r>
      </text>
    </comment>
    <comment ref="F60" authorId="1" shapeId="0" xr:uid="{9522B7D7-CDAE-4178-8DFA-8054442B864E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60" authorId="1" shapeId="0" xr:uid="{22FD06AA-E9A6-424D-B2AF-762554B21553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60" authorId="1" shapeId="0" xr:uid="{5FC675D9-BBF8-42B7-B555-BE48A331A64C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60" authorId="1" shapeId="0" xr:uid="{92B36295-125D-4C29-AEE6-61CFFDB2C15A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60" authorId="1" shapeId="0" xr:uid="{C8EAD0F3-C015-41EA-950C-B7916714CFB9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65" authorId="0" shapeId="0" xr:uid="{FD5A55CF-E258-479C-BBCA-F87F0E15E88F}">
      <text>
        <r>
          <rPr>
            <sz val="10"/>
            <color rgb="FF000000"/>
            <rFont val="Tahoma"/>
            <family val="2"/>
          </rPr>
          <t>Denota la capacità di ricercare la qualità nella prestazione individuale, finalizzata alla qualità dei servizi collegati agli  obiettivi istituzionali</t>
        </r>
      </text>
    </comment>
    <comment ref="D65" authorId="1" shapeId="0" xr:uid="{2E967CFE-AA51-4A69-B3E5-EBF75B044814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65" authorId="1" shapeId="0" xr:uid="{21C452CA-47C4-4879-8720-DA8283C4A8D5}">
      <text>
        <r>
          <rPr>
            <b/>
            <sz val="8"/>
            <color indexed="81"/>
            <rFont val="Tahoma"/>
            <family val="2"/>
          </rPr>
          <t>insoddisfacente</t>
        </r>
        <r>
          <rPr>
            <sz val="8"/>
            <color indexed="81"/>
            <rFont val="Tahoma"/>
            <family val="2"/>
          </rPr>
          <t xml:space="preserve">
il comportamento è stato oggetto di ripetute osservazioni/richiami durante l'anno e/o ha presentato ripetuti atteggiamenti negativi e non collaborativi</t>
        </r>
      </text>
    </comment>
    <comment ref="F65" authorId="1" shapeId="0" xr:uid="{4F06EBF3-1EA0-4E1C-9ED5-C805E4605AB1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65" authorId="1" shapeId="0" xr:uid="{E8259F76-D6FC-4E3D-B9AE-4400DF8BBD06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65" authorId="1" shapeId="0" xr:uid="{A86817CC-B296-49DD-9924-86AE73B6AE5A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65" authorId="1" shapeId="0" xr:uid="{93950FD1-0476-44E4-9A63-D597A4A6F191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65" authorId="1" shapeId="0" xr:uid="{C4151DC6-70AC-4761-8489-F5CD143C1725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70" authorId="0" shapeId="0" xr:uid="{7C40F7CA-E248-40D7-A027-D7BB91E046EC}">
      <text>
        <r>
          <rPr>
            <sz val="10"/>
            <color rgb="FF000000"/>
            <rFont val="Tahoma"/>
            <family val="2"/>
          </rPr>
          <t>Denota la capacità di lavorare consapevoli di contribuire al bene pubblico in evoluzione coerente con il contesto ed il tempo</t>
        </r>
      </text>
    </comment>
    <comment ref="D70" authorId="1" shapeId="0" xr:uid="{F4BA1048-51C0-4EA2-BF8F-AE6A32A9A1E3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70" authorId="1" shapeId="0" xr:uid="{4A3FB253-2EDD-469A-9334-B07229519A61}">
      <text>
        <r>
          <rPr>
            <b/>
            <sz val="8"/>
            <color indexed="81"/>
            <rFont val="Tahoma"/>
            <family val="2"/>
          </rPr>
          <t>insoddisfacente</t>
        </r>
        <r>
          <rPr>
            <sz val="8"/>
            <color indexed="81"/>
            <rFont val="Tahoma"/>
            <family val="2"/>
          </rPr>
          <t xml:space="preserve">
il comportamento è stato oggetto di ripetute osservazioni/richiami durante l'anno e/o ha presentato ripetuti atteggiamenti negativi e non collaborativi</t>
        </r>
      </text>
    </comment>
    <comment ref="F70" authorId="1" shapeId="0" xr:uid="{6C62D290-E978-40FF-BB6B-CED50A2BE0DE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70" authorId="1" shapeId="0" xr:uid="{20450B25-3A5B-4107-8886-E50671A83097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70" authorId="1" shapeId="0" xr:uid="{88C7955C-7D1D-4D02-B834-C6505ABCC05F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70" authorId="1" shapeId="0" xr:uid="{B6758C93-771E-4FDE-8775-C0BA773105E4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70" authorId="1" shapeId="0" xr:uid="{3D32A591-220B-4534-8E8D-C419BF8D40FD}">
      <text>
        <r>
          <rPr>
            <b/>
            <sz val="8"/>
            <color rgb="FF000000"/>
            <rFont val="Tahoma"/>
            <family val="2"/>
          </rPr>
          <t>eccellente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caratterizzato da prestazioni ineccepibili ed eccellenti sia sotto il  profilo quantitativo che qualitativo, che hanno consentito il miglioramento dell’organizzazione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 xml:space="preserve"> Passerini</author>
  </authors>
  <commentList>
    <comment ref="D30" authorId="0" shapeId="0" xr:uid="{055B7ECF-E2F1-405E-8DE4-B447813774B4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30" authorId="0" shapeId="0" xr:uid="{611AD337-FDA9-4B1E-AD41-A6ABE5657EE6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30" authorId="0" shapeId="0" xr:uid="{AFE53F28-1E03-4228-AF9A-B1145E892287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30" authorId="0" shapeId="0" xr:uid="{1787E347-721B-4FD2-8CE0-01A44EB740E4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30" authorId="0" shapeId="0" xr:uid="{8391F777-C276-4DFF-A0C1-1A3F747A5EC2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30" authorId="0" shapeId="0" xr:uid="{916B07BD-D343-4FD4-8803-43BCCBC49239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30" authorId="0" shapeId="0" xr:uid="{4B1218AF-12F9-498B-9683-2CF3A14ECEE4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D33" authorId="0" shapeId="0" xr:uid="{131018C4-3B41-4F8A-A90D-F565BD2BD50B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33" authorId="0" shapeId="0" xr:uid="{21FC1FFE-0FEB-4755-94DC-BC2B409F14D6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33" authorId="0" shapeId="0" xr:uid="{5E73E178-41E8-49F1-9E24-C7BB0C5ACD09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33" authorId="0" shapeId="0" xr:uid="{1E70DF7B-ED71-47B1-9756-D27E06ADAE21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33" authorId="0" shapeId="0" xr:uid="{C360508E-93CD-45B2-AF2E-ADA70C61AE58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33" authorId="0" shapeId="0" xr:uid="{7EF70E60-D931-4FCC-B4EE-DBFD4EF0C260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33" authorId="0" shapeId="0" xr:uid="{322B681A-221A-43F9-9E0D-64D812E9A1DB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D36" authorId="0" shapeId="0" xr:uid="{27EAB1A7-71E8-4EC9-AE22-297EE811CC4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36" authorId="0" shapeId="0" xr:uid="{2E879B91-2CAE-4E77-ACE9-BAD1920939BC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36" authorId="0" shapeId="0" xr:uid="{A4741E10-C41A-44C7-9D3D-E51067B03E44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36" authorId="0" shapeId="0" xr:uid="{79E2AC4F-2EBB-4622-B856-4E060133B634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36" authorId="0" shapeId="0" xr:uid="{9C96294E-22A5-4E74-88FE-27AB811047E7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36" authorId="0" shapeId="0" xr:uid="{2A82362E-904C-47FC-91DA-415D761DB523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36" authorId="0" shapeId="0" xr:uid="{F763A540-C910-4CFC-AE36-30C3FA02C18E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B55" authorId="0" shapeId="0" xr:uid="{5DE57426-4C07-44CF-8BE9-5B631D5F21C2}">
      <text>
        <r>
          <rPr>
            <sz val="10"/>
            <color rgb="FF000000"/>
            <rFont val="Tahoma"/>
            <family val="2"/>
          </rPr>
          <t>Denota la capacità di coinvolgimento nel gruppo di lavoro, condividendone metodi e strumenti, e operando concretamente per il raggiungimento degli obiettivi; sviluppare e mantenere relazioni positive e individuare modalità di comunicazione efficaci sia in presenza che a distanza</t>
        </r>
      </text>
    </comment>
    <comment ref="D55" authorId="1" shapeId="0" xr:uid="{45E37A25-3B1F-4B16-BEB3-373994DA196A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55" authorId="1" shapeId="0" xr:uid="{A438CA00-F544-4409-BA6A-E99A8DC295AA}">
      <text>
        <r>
          <rPr>
            <b/>
            <sz val="8"/>
            <color rgb="FF000000"/>
            <rFont val="Tahoma"/>
            <family val="2"/>
          </rPr>
          <t>insoddisfacente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ripetute osservazioni/richiami durante l'anno e/o ha presentato ripetuti atteggiamenti negativi e non collaborativi</t>
        </r>
      </text>
    </comment>
    <comment ref="F55" authorId="1" shapeId="0" xr:uid="{75FAF217-204E-43DB-9E7D-4DE9F06A467F}">
      <text>
        <r>
          <rPr>
            <b/>
            <sz val="8"/>
            <color rgb="FF000000"/>
            <rFont val="Tahoma"/>
            <family val="2"/>
          </rPr>
          <t>non sufficiente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non è stato accettabile e ha presentato moti aspetti critici che non hanno permesso il miglioramento dell'organizzazione</t>
        </r>
      </text>
    </comment>
    <comment ref="G55" authorId="1" shapeId="0" xr:uid="{AE3AA1C5-518B-4DAF-9D45-6167C63D864F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55" authorId="1" shapeId="0" xr:uid="{44C323A9-4445-456C-8172-4679429365F4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55" authorId="1" shapeId="0" xr:uid="{D3CF2782-6313-4C04-BA61-5004F85F4A5F}">
      <text>
        <r>
          <rPr>
            <b/>
            <sz val="8"/>
            <color rgb="FF000000"/>
            <rFont val="Tahoma"/>
            <family val="2"/>
          </rPr>
          <t xml:space="preserve"> buono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Il comportamento  è stato caratterizzato da prestazioni quantitativamente o qualitativamente buone con riscontri sul miglioramento dell’organizzazione </t>
        </r>
      </text>
    </comment>
    <comment ref="J55" authorId="1" shapeId="0" xr:uid="{ED62E669-0378-409D-81E0-DD7E8E581E3E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60" authorId="0" shapeId="0" xr:uid="{879E0718-164D-4502-87E2-4CDB41A7C851}">
      <text>
        <r>
          <rPr>
            <sz val="10"/>
            <color rgb="FF000000"/>
            <rFont val="Tahoma"/>
            <family val="2"/>
          </rPr>
          <t>Indica la capacità di predisporre o proporre soluzioni operative funzionali all'attività lavorativa, di svolgere in autonomia il lavoro assegnato e di  ricercare gli strumenti adeguati per la realizzazione dello stesso sia esso svolto in presenza e/o a distanza</t>
        </r>
      </text>
    </comment>
    <comment ref="D60" authorId="1" shapeId="0" xr:uid="{941204F3-C525-4127-94E3-05A59159AB53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60" authorId="1" shapeId="0" xr:uid="{30AE4799-98E0-49E2-B1F6-0E91017278DC}">
      <text>
        <r>
          <rPr>
            <b/>
            <sz val="8"/>
            <color rgb="FF000000"/>
            <rFont val="Tahoma"/>
            <family val="2"/>
          </rPr>
          <t>insoddisfacente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ripetute osservazioni/richiami durante l'anno e/o ha presentato ripetuti atteggiamenti negativi e non collaborativi</t>
        </r>
      </text>
    </comment>
    <comment ref="F60" authorId="1" shapeId="0" xr:uid="{5B97DF38-C233-45FC-88D4-771F2CB54B20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60" authorId="1" shapeId="0" xr:uid="{926F6BDF-ACCB-4135-881A-24F4B646B39F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60" authorId="1" shapeId="0" xr:uid="{FC555FED-F64F-43F2-83FA-F8C172AE2DC8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60" authorId="1" shapeId="0" xr:uid="{FB011E53-CBE0-4BEF-96B0-17EFADE9E47D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60" authorId="1" shapeId="0" xr:uid="{6DD60A8F-EF50-4AA0-B9A7-ABDD784AA1ED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65" authorId="0" shapeId="0" xr:uid="{0999BC58-9532-4EA5-BFEE-985FF4ACBF21}">
      <text>
        <r>
          <rPr>
            <sz val="10"/>
            <color rgb="FF000000"/>
            <rFont val="Tahoma"/>
            <family val="2"/>
          </rPr>
          <t>Denota la capacità di ricercare la qualità nella prestazione individuale, finalizzata alla qualità dei servizi collegati agli  obiettivi istituzionali</t>
        </r>
      </text>
    </comment>
    <comment ref="D65" authorId="1" shapeId="0" xr:uid="{CE2969EA-7B07-419B-98B4-1C0706FB4107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65" authorId="1" shapeId="0" xr:uid="{8EC93072-3E28-4429-83A8-DB708E735129}">
      <text>
        <r>
          <rPr>
            <b/>
            <sz val="8"/>
            <color indexed="81"/>
            <rFont val="Tahoma"/>
            <family val="2"/>
          </rPr>
          <t>insoddisfacente</t>
        </r>
        <r>
          <rPr>
            <sz val="8"/>
            <color indexed="81"/>
            <rFont val="Tahoma"/>
            <family val="2"/>
          </rPr>
          <t xml:space="preserve">
il comportamento è stato oggetto di ripetute osservazioni/richiami durante l'anno e/o ha presentato ripetuti atteggiamenti negativi e non collaborativi</t>
        </r>
      </text>
    </comment>
    <comment ref="F65" authorId="1" shapeId="0" xr:uid="{AABA2EAA-C7D3-40FF-ABAF-E3DD3645C5FD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65" authorId="1" shapeId="0" xr:uid="{C3022B1F-F0B1-4F79-B358-AA5BAFDA565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65" authorId="1" shapeId="0" xr:uid="{0D77436A-CAC6-4E99-935B-C78484AFCE8A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65" authorId="1" shapeId="0" xr:uid="{BEEB64B7-D16D-44A9-96CF-01F7C179F142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65" authorId="1" shapeId="0" xr:uid="{C6EBE9FC-8276-4879-9FC6-7444326CDEDF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70" authorId="0" shapeId="0" xr:uid="{A36AA6F5-FA10-4BCA-879E-9A0145BD6E1C}">
      <text>
        <r>
          <rPr>
            <sz val="10"/>
            <color rgb="FF000000"/>
            <rFont val="Tahoma"/>
            <family val="2"/>
          </rPr>
          <t>Denota la capacità di lavorare consapevoli di contribuire al bene pubblico in evoluzione coerente con il contesto ed il tempo</t>
        </r>
      </text>
    </comment>
    <comment ref="D70" authorId="1" shapeId="0" xr:uid="{C8DDD62D-DC82-49D7-938A-CAFB700E2528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70" authorId="1" shapeId="0" xr:uid="{666943FE-9308-42C7-A149-83D344CAFA46}">
      <text>
        <r>
          <rPr>
            <b/>
            <sz val="8"/>
            <color indexed="81"/>
            <rFont val="Tahoma"/>
            <family val="2"/>
          </rPr>
          <t>insoddisfacente</t>
        </r>
        <r>
          <rPr>
            <sz val="8"/>
            <color indexed="81"/>
            <rFont val="Tahoma"/>
            <family val="2"/>
          </rPr>
          <t xml:space="preserve">
il comportamento è stato oggetto di ripetute osservazioni/richiami durante l'anno e/o ha presentato ripetuti atteggiamenti negativi e non collaborativi</t>
        </r>
      </text>
    </comment>
    <comment ref="F70" authorId="1" shapeId="0" xr:uid="{0CB41449-D02C-4A03-83E8-A2DAF378B814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70" authorId="1" shapeId="0" xr:uid="{6E43D7A6-06CF-41ED-AE3F-4F48C32FE1A7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70" authorId="1" shapeId="0" xr:uid="{9CCE5266-DBF2-44E8-8636-5C75659BD4A4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70" authorId="1" shapeId="0" xr:uid="{F18579B4-2B1B-42B0-9A11-5BA5AE623571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70" authorId="1" shapeId="0" xr:uid="{6BBEFEB7-2069-4559-B7F8-E265457281A8}">
      <text>
        <r>
          <rPr>
            <b/>
            <sz val="8"/>
            <color rgb="FF000000"/>
            <rFont val="Tahoma"/>
            <family val="2"/>
          </rPr>
          <t>eccellente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caratterizzato da prestazioni ineccepibili ed eccellenti sia sotto il  profilo quantitativo che qualitativo, che hanno consentito il miglioramento dell’organizzazione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 xml:space="preserve"> Passerini</author>
  </authors>
  <commentList>
    <comment ref="D30" authorId="0" shapeId="0" xr:uid="{00000000-0006-0000-0300-000001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30" authorId="0" shapeId="0" xr:uid="{00000000-0006-0000-0300-000002000000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30" authorId="0" shapeId="0" xr:uid="{00000000-0006-0000-0300-000003000000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30" authorId="0" shapeId="0" xr:uid="{00000000-0006-0000-0300-000004000000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30" authorId="0" shapeId="0" xr:uid="{00000000-0006-0000-0300-000005000000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30" authorId="0" shapeId="0" xr:uid="{00000000-0006-0000-0300-000006000000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30" authorId="0" shapeId="0" xr:uid="{00000000-0006-0000-0300-000007000000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D33" authorId="0" shapeId="0" xr:uid="{00000000-0006-0000-0300-000008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33" authorId="0" shapeId="0" xr:uid="{00000000-0006-0000-0300-000009000000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33" authorId="0" shapeId="0" xr:uid="{00000000-0006-0000-0300-00000A000000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33" authorId="0" shapeId="0" xr:uid="{00000000-0006-0000-0300-00000B000000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33" authorId="0" shapeId="0" xr:uid="{00000000-0006-0000-0300-00000C000000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33" authorId="0" shapeId="0" xr:uid="{00000000-0006-0000-0300-00000D000000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33" authorId="0" shapeId="0" xr:uid="{00000000-0006-0000-0300-00000E000000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D36" authorId="0" shapeId="0" xr:uid="{00000000-0006-0000-0300-00000F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36" authorId="0" shapeId="0" xr:uid="{00000000-0006-0000-0300-000010000000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36" authorId="0" shapeId="0" xr:uid="{00000000-0006-0000-0300-000011000000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36" authorId="0" shapeId="0" xr:uid="{00000000-0006-0000-0300-000012000000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36" authorId="0" shapeId="0" xr:uid="{00000000-0006-0000-0300-000013000000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36" authorId="0" shapeId="0" xr:uid="{00000000-0006-0000-0300-000014000000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36" authorId="0" shapeId="0" xr:uid="{00000000-0006-0000-0300-000015000000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B55" authorId="0" shapeId="0" xr:uid="{00000000-0006-0000-0300-000016000000}">
      <text>
        <r>
          <rPr>
            <sz val="10"/>
            <color rgb="FF000000"/>
            <rFont val="Tahoma"/>
            <family val="2"/>
          </rPr>
          <t>Denota la capacità di coinvolgimento nel gruppo di lavoro, condividendone metodi e strumenti, e operando concretamente per il raggiungimento degli obiettivi; sviluppare e mantenere relazioni positive e individuare modalità di comunicazione efficaci sia in presenza che a distanza</t>
        </r>
      </text>
    </comment>
    <comment ref="D55" authorId="1" shapeId="0" xr:uid="{00000000-0006-0000-0300-000017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55" authorId="1" shapeId="0" xr:uid="{00000000-0006-0000-0300-000018000000}">
      <text>
        <r>
          <rPr>
            <b/>
            <sz val="8"/>
            <color rgb="FF000000"/>
            <rFont val="Tahoma"/>
            <family val="2"/>
          </rPr>
          <t>insoddisfacente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ripetute osservazioni/richiami durante l'anno e/o ha presentato ripetuti atteggiamenti negativi e non collaborativi</t>
        </r>
      </text>
    </comment>
    <comment ref="F55" authorId="1" shapeId="0" xr:uid="{00000000-0006-0000-0300-000019000000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55" authorId="1" shapeId="0" xr:uid="{00000000-0006-0000-0300-00001A00000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55" authorId="1" shapeId="0" xr:uid="{00000000-0006-0000-0300-00001B000000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55" authorId="1" shapeId="0" xr:uid="{00000000-0006-0000-0300-00001C000000}">
      <text>
        <r>
          <rPr>
            <b/>
            <sz val="8"/>
            <color rgb="FF000000"/>
            <rFont val="Tahoma"/>
            <family val="2"/>
          </rPr>
          <t xml:space="preserve"> buono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Il comportamento  è stato caratterizzato da prestazioni quantitativamente o qualitativamente buone con riscontri sul miglioramento dell’organizzazione </t>
        </r>
      </text>
    </comment>
    <comment ref="J55" authorId="1" shapeId="0" xr:uid="{00000000-0006-0000-0300-00001D000000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60" authorId="0" shapeId="0" xr:uid="{00000000-0006-0000-0300-00001E000000}">
      <text>
        <r>
          <rPr>
            <sz val="10"/>
            <color rgb="FF000000"/>
            <rFont val="Tahoma"/>
            <family val="2"/>
          </rPr>
          <t>Indica la capacità di predisporre o proporre soluzioni operative funzionali all'attività lavorativa, di svolgere in autonomia il lavoro assegnato e di  ricercare gli strumenti adeguati per la realizzazione dello stesso sia esso svolto in presenza e/o a distanza</t>
        </r>
      </text>
    </comment>
    <comment ref="D60" authorId="1" shapeId="0" xr:uid="{00000000-0006-0000-0300-00001F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60" authorId="1" shapeId="0" xr:uid="{00000000-0006-0000-0300-000020000000}">
      <text>
        <r>
          <rPr>
            <b/>
            <sz val="8"/>
            <color indexed="81"/>
            <rFont val="Tahoma"/>
            <family val="2"/>
          </rPr>
          <t>insoddisfacente</t>
        </r>
        <r>
          <rPr>
            <sz val="8"/>
            <color indexed="81"/>
            <rFont val="Tahoma"/>
            <family val="2"/>
          </rPr>
          <t xml:space="preserve">
il comportamento è stato oggetto di ripetute osservazioni/richiami durante l'anno e/o ha presentato ripetuti atteggiamenti negativi e non collaborativi</t>
        </r>
      </text>
    </comment>
    <comment ref="F60" authorId="1" shapeId="0" xr:uid="{00000000-0006-0000-0300-000021000000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60" authorId="1" shapeId="0" xr:uid="{00000000-0006-0000-0300-00002200000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60" authorId="1" shapeId="0" xr:uid="{00000000-0006-0000-0300-000023000000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60" authorId="1" shapeId="0" xr:uid="{00000000-0006-0000-0300-000024000000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60" authorId="1" shapeId="0" xr:uid="{00000000-0006-0000-0300-000025000000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65" authorId="0" shapeId="0" xr:uid="{00000000-0006-0000-0300-000026000000}">
      <text>
        <r>
          <rPr>
            <sz val="10"/>
            <color rgb="FF000000"/>
            <rFont val="Tahoma"/>
            <family val="2"/>
          </rPr>
          <t>Denota la capacità di ricercare la qualità nella prestazione individuale, finalizzata alla qualità dei servizi collegati agli  obiettivi istituzionali</t>
        </r>
      </text>
    </comment>
    <comment ref="D65" authorId="1" shapeId="0" xr:uid="{00000000-0006-0000-0300-000027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65" authorId="1" shapeId="0" xr:uid="{00000000-0006-0000-0300-000028000000}">
      <text>
        <r>
          <rPr>
            <b/>
            <sz val="8"/>
            <color indexed="81"/>
            <rFont val="Tahoma"/>
            <family val="2"/>
          </rPr>
          <t>insoddisfacente</t>
        </r>
        <r>
          <rPr>
            <sz val="8"/>
            <color indexed="81"/>
            <rFont val="Tahoma"/>
            <family val="2"/>
          </rPr>
          <t xml:space="preserve">
il comportamento è stato oggetto di ripetute osservazioni/richiami durante l'anno e/o ha presentato ripetuti atteggiamenti negativi e non collaborativi</t>
        </r>
      </text>
    </comment>
    <comment ref="F65" authorId="1" shapeId="0" xr:uid="{00000000-0006-0000-0300-000029000000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65" authorId="1" shapeId="0" xr:uid="{00000000-0006-0000-0300-00002A00000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65" authorId="1" shapeId="0" xr:uid="{00000000-0006-0000-0300-00002B000000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65" authorId="1" shapeId="0" xr:uid="{00000000-0006-0000-0300-00002C000000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65" authorId="1" shapeId="0" xr:uid="{00000000-0006-0000-0300-00002D000000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70" authorId="0" shapeId="0" xr:uid="{00000000-0006-0000-0300-00002E000000}">
      <text>
        <r>
          <rPr>
            <sz val="10"/>
            <color rgb="FF000000"/>
            <rFont val="Tahoma"/>
            <family val="2"/>
          </rPr>
          <t>Denota la capacità di lavorare consapevoli di contribuire al bene pubblico in evoluzione coerente con il contesto ed il tempo</t>
        </r>
      </text>
    </comment>
    <comment ref="D70" authorId="1" shapeId="0" xr:uid="{00000000-0006-0000-0300-00002F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70" authorId="1" shapeId="0" xr:uid="{00000000-0006-0000-0300-000030000000}">
      <text>
        <r>
          <rPr>
            <b/>
            <sz val="8"/>
            <color indexed="81"/>
            <rFont val="Tahoma"/>
            <family val="2"/>
          </rPr>
          <t>insoddisfacente</t>
        </r>
        <r>
          <rPr>
            <sz val="8"/>
            <color indexed="81"/>
            <rFont val="Tahoma"/>
            <family val="2"/>
          </rPr>
          <t xml:space="preserve">
il comportamento è stato oggetto di ripetute osservazioni/richiami durante l'anno e/o ha presentato ripetuti atteggiamenti negativi e non collaborativi</t>
        </r>
      </text>
    </comment>
    <comment ref="F70" authorId="1" shapeId="0" xr:uid="{00000000-0006-0000-0300-000031000000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70" authorId="1" shapeId="0" xr:uid="{00000000-0006-0000-0300-00003200000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70" authorId="1" shapeId="0" xr:uid="{00000000-0006-0000-0300-000033000000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70" authorId="1" shapeId="0" xr:uid="{00000000-0006-0000-0300-000034000000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70" authorId="1" shapeId="0" xr:uid="{00000000-0006-0000-0300-000035000000}">
      <text>
        <r>
          <rPr>
            <b/>
            <sz val="8"/>
            <color rgb="FF000000"/>
            <rFont val="Tahoma"/>
            <family val="2"/>
          </rPr>
          <t>eccellente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caratterizzato da prestazioni ineccepibili ed eccellenti sia sotto il  profilo quantitativo che qualitativo, che hanno consentito il miglioramento dell’organizzazione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 xml:space="preserve"> Passerini</author>
  </authors>
  <commentList>
    <comment ref="D30" authorId="0" shapeId="0" xr:uid="{00000000-0006-0000-0400-000001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30" authorId="0" shapeId="0" xr:uid="{00000000-0006-0000-0400-000002000000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30" authorId="0" shapeId="0" xr:uid="{00000000-0006-0000-0400-000003000000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30" authorId="0" shapeId="0" xr:uid="{00000000-0006-0000-0400-000004000000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30" authorId="0" shapeId="0" xr:uid="{00000000-0006-0000-0400-000005000000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30" authorId="0" shapeId="0" xr:uid="{00000000-0006-0000-0400-000006000000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30" authorId="0" shapeId="0" xr:uid="{00000000-0006-0000-0400-000007000000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D33" authorId="0" shapeId="0" xr:uid="{00000000-0006-0000-0400-000008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33" authorId="0" shapeId="0" xr:uid="{00000000-0006-0000-0400-000009000000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33" authorId="0" shapeId="0" xr:uid="{00000000-0006-0000-0400-00000A000000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33" authorId="0" shapeId="0" xr:uid="{00000000-0006-0000-0400-00000B000000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33" authorId="0" shapeId="0" xr:uid="{00000000-0006-0000-0400-00000C000000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33" authorId="0" shapeId="0" xr:uid="{00000000-0006-0000-0400-00000D000000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33" authorId="0" shapeId="0" xr:uid="{00000000-0006-0000-0400-00000E000000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D36" authorId="0" shapeId="0" xr:uid="{00000000-0006-0000-0400-00000F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36" authorId="0" shapeId="0" xr:uid="{00000000-0006-0000-0400-000010000000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36" authorId="0" shapeId="0" xr:uid="{00000000-0006-0000-0400-000011000000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36" authorId="0" shapeId="0" xr:uid="{00000000-0006-0000-0400-000012000000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36" authorId="0" shapeId="0" xr:uid="{00000000-0006-0000-0400-000013000000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36" authorId="0" shapeId="0" xr:uid="{00000000-0006-0000-0400-000014000000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36" authorId="0" shapeId="0" xr:uid="{00000000-0006-0000-0400-000015000000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B55" authorId="0" shapeId="0" xr:uid="{00000000-0006-0000-0400-000016000000}">
      <text>
        <r>
          <rPr>
            <sz val="10"/>
            <color rgb="FF000000"/>
            <rFont val="Tahoma"/>
            <family val="2"/>
          </rPr>
          <t>Denota la capacità di coinvolgimento nel gruppo di lavoro, condividendone metodi e strumenti, e operando concretamente per il raggiungimento degli obiettivi; sviluppare e mantenere relazioni positive e individuare modalità di comunicazione efficaci sia in presenza che a distanza</t>
        </r>
      </text>
    </comment>
    <comment ref="D55" authorId="1" shapeId="0" xr:uid="{00000000-0006-0000-0400-000017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55" authorId="1" shapeId="0" xr:uid="{00000000-0006-0000-0400-000018000000}">
      <text>
        <r>
          <rPr>
            <b/>
            <sz val="8"/>
            <color rgb="FF000000"/>
            <rFont val="Tahoma"/>
            <family val="2"/>
          </rPr>
          <t>insoddisfacente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ripetute osservazioni/richiami durante l'anno e/o ha presentato ripetuti atteggiamenti negativi e non collaborativi</t>
        </r>
      </text>
    </comment>
    <comment ref="F55" authorId="1" shapeId="0" xr:uid="{00000000-0006-0000-0400-000019000000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55" authorId="1" shapeId="0" xr:uid="{00000000-0006-0000-0400-00001A00000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55" authorId="1" shapeId="0" xr:uid="{00000000-0006-0000-0400-00001B000000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55" authorId="1" shapeId="0" xr:uid="{00000000-0006-0000-0400-00001C000000}">
      <text>
        <r>
          <rPr>
            <b/>
            <sz val="8"/>
            <color rgb="FF000000"/>
            <rFont val="Tahoma"/>
            <family val="2"/>
          </rPr>
          <t xml:space="preserve"> buono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Il comportamento  è stato caratterizzato da prestazioni quantitativamente o qualitativamente buone con riscontri sul miglioramento dell’organizzazione </t>
        </r>
      </text>
    </comment>
    <comment ref="J55" authorId="1" shapeId="0" xr:uid="{00000000-0006-0000-0400-00001D000000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60" authorId="0" shapeId="0" xr:uid="{00000000-0006-0000-0400-00001E000000}">
      <text>
        <r>
          <rPr>
            <sz val="10"/>
            <color rgb="FF000000"/>
            <rFont val="Tahoma"/>
            <family val="2"/>
          </rPr>
          <t>Indica la capacità di predisporre o proporre soluzioni operative funzionali all'attività lavorativa, di svolgere in autonomia il lavoro assegnato e di  ricercare gli strumenti adeguati per la realizzazione dello stesso sia esso svolto in presenza e/o a distanza</t>
        </r>
      </text>
    </comment>
    <comment ref="D60" authorId="1" shapeId="0" xr:uid="{00000000-0006-0000-0400-00001F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60" authorId="1" shapeId="0" xr:uid="{00000000-0006-0000-0400-000020000000}">
      <text>
        <r>
          <rPr>
            <b/>
            <sz val="8"/>
            <color indexed="81"/>
            <rFont val="Tahoma"/>
            <family val="2"/>
          </rPr>
          <t>insoddisfacente</t>
        </r>
        <r>
          <rPr>
            <sz val="8"/>
            <color indexed="81"/>
            <rFont val="Tahoma"/>
            <family val="2"/>
          </rPr>
          <t xml:space="preserve">
il comportamento è stato oggetto di ripetute osservazioni/richiami durante l'anno e/o ha presentato ripetuti atteggiamenti negativi e non collaborativi</t>
        </r>
      </text>
    </comment>
    <comment ref="F60" authorId="1" shapeId="0" xr:uid="{00000000-0006-0000-0400-000021000000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60" authorId="1" shapeId="0" xr:uid="{00000000-0006-0000-0400-00002200000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60" authorId="1" shapeId="0" xr:uid="{00000000-0006-0000-0400-000023000000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60" authorId="1" shapeId="0" xr:uid="{00000000-0006-0000-0400-000024000000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60" authorId="1" shapeId="0" xr:uid="{00000000-0006-0000-0400-000025000000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65" authorId="0" shapeId="0" xr:uid="{00000000-0006-0000-0400-000026000000}">
      <text>
        <r>
          <rPr>
            <sz val="10"/>
            <color rgb="FF000000"/>
            <rFont val="Tahoma"/>
            <family val="2"/>
          </rPr>
          <t>Denota la capacità di ricercare la qualità nella prestazione individuale, finalizzata alla qualità dei servizi collegati agli  obiettivi istituzionali</t>
        </r>
      </text>
    </comment>
    <comment ref="D65" authorId="1" shapeId="0" xr:uid="{00000000-0006-0000-0400-000027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65" authorId="1" shapeId="0" xr:uid="{00000000-0006-0000-0400-000028000000}">
      <text>
        <r>
          <rPr>
            <b/>
            <sz val="8"/>
            <color indexed="81"/>
            <rFont val="Tahoma"/>
            <family val="2"/>
          </rPr>
          <t>insoddisfacente</t>
        </r>
        <r>
          <rPr>
            <sz val="8"/>
            <color indexed="81"/>
            <rFont val="Tahoma"/>
            <family val="2"/>
          </rPr>
          <t xml:space="preserve">
il comportamento è stato oggetto di ripetute osservazioni/richiami durante l'anno e/o ha presentato ripetuti atteggiamenti negativi e non collaborativi</t>
        </r>
      </text>
    </comment>
    <comment ref="F65" authorId="1" shapeId="0" xr:uid="{00000000-0006-0000-0400-000029000000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65" authorId="1" shapeId="0" xr:uid="{00000000-0006-0000-0400-00002A00000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65" authorId="1" shapeId="0" xr:uid="{00000000-0006-0000-0400-00002B000000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65" authorId="1" shapeId="0" xr:uid="{00000000-0006-0000-0400-00002C000000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65" authorId="1" shapeId="0" xr:uid="{00000000-0006-0000-0400-00002D000000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70" authorId="0" shapeId="0" xr:uid="{00000000-0006-0000-0400-00002E000000}">
      <text>
        <r>
          <rPr>
            <sz val="10"/>
            <color rgb="FF000000"/>
            <rFont val="Tahoma"/>
            <family val="2"/>
          </rPr>
          <t>Denota la capacità di lavorare consapevoli di contribuire al bene pubblico in evoluzione coerente con il contesto ed il tempo</t>
        </r>
      </text>
    </comment>
    <comment ref="D70" authorId="1" shapeId="0" xr:uid="{00000000-0006-0000-0400-00002F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70" authorId="1" shapeId="0" xr:uid="{00000000-0006-0000-0400-000030000000}">
      <text>
        <r>
          <rPr>
            <b/>
            <sz val="8"/>
            <color indexed="81"/>
            <rFont val="Tahoma"/>
            <family val="2"/>
          </rPr>
          <t>insoddisfacente</t>
        </r>
        <r>
          <rPr>
            <sz val="8"/>
            <color indexed="81"/>
            <rFont val="Tahoma"/>
            <family val="2"/>
          </rPr>
          <t xml:space="preserve">
il comportamento è stato oggetto di ripetute osservazioni/richiami durante l'anno e/o ha presentato ripetuti atteggiamenti negativi e non collaborativi</t>
        </r>
      </text>
    </comment>
    <comment ref="F70" authorId="1" shapeId="0" xr:uid="{00000000-0006-0000-0400-000031000000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70" authorId="1" shapeId="0" xr:uid="{00000000-0006-0000-0400-00003200000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70" authorId="1" shapeId="0" xr:uid="{00000000-0006-0000-0400-000033000000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70" authorId="1" shapeId="0" xr:uid="{00000000-0006-0000-0400-000034000000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70" authorId="1" shapeId="0" xr:uid="{00000000-0006-0000-0400-000035000000}">
      <text>
        <r>
          <rPr>
            <b/>
            <sz val="8"/>
            <color rgb="FF000000"/>
            <rFont val="Tahoma"/>
            <family val="2"/>
          </rPr>
          <t>eccellente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caratterizzato da prestazioni ineccepibili ed eccellenti sia sotto il  profilo quantitativo che qualitativo, che hanno consentito il miglioramento dell’organizzazione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 xml:space="preserve"> Passerini</author>
  </authors>
  <commentList>
    <comment ref="D29" authorId="0" shapeId="0" xr:uid="{00000000-0006-0000-0500-000001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29" authorId="0" shapeId="0" xr:uid="{00000000-0006-0000-0500-000002000000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29" authorId="0" shapeId="0" xr:uid="{00000000-0006-0000-0500-000003000000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29" authorId="0" shapeId="0" xr:uid="{00000000-0006-0000-0500-000004000000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29" authorId="0" shapeId="0" xr:uid="{00000000-0006-0000-0500-000005000000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29" authorId="0" shapeId="0" xr:uid="{00000000-0006-0000-0500-000006000000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29" authorId="0" shapeId="0" xr:uid="{00000000-0006-0000-0500-000007000000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D32" authorId="0" shapeId="0" xr:uid="{00000000-0006-0000-0500-000008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32" authorId="0" shapeId="0" xr:uid="{00000000-0006-0000-0500-000009000000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32" authorId="0" shapeId="0" xr:uid="{00000000-0006-0000-0500-00000A000000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32" authorId="0" shapeId="0" xr:uid="{00000000-0006-0000-0500-00000B000000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32" authorId="0" shapeId="0" xr:uid="{00000000-0006-0000-0500-00000C000000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32" authorId="0" shapeId="0" xr:uid="{00000000-0006-0000-0500-00000D000000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32" authorId="0" shapeId="0" xr:uid="{00000000-0006-0000-0500-00000E000000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D35" authorId="0" shapeId="0" xr:uid="{00000000-0006-0000-0500-00000F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 
</t>
        </r>
        <r>
          <rPr>
            <sz val="8"/>
            <color rgb="FF000000"/>
            <rFont val="Tahoma"/>
            <family val="2"/>
          </rPr>
          <t xml:space="preserve">La prestazione ha determinato un costante apporto negativo alla struttura organizzativa e/o la condotta durante l'attività lavorativa è stata oggetto di contestazioni disciplinari </t>
        </r>
      </text>
    </comment>
    <comment ref="E35" authorId="0" shapeId="0" xr:uid="{00000000-0006-0000-0500-000010000000}">
      <text>
        <r>
          <rPr>
            <b/>
            <sz val="8"/>
            <color rgb="FF000000"/>
            <rFont val="Tahoma"/>
            <family val="2"/>
          </rPr>
          <t xml:space="preserve">insoddisfacente 
</t>
        </r>
        <r>
          <rPr>
            <sz val="8"/>
            <color rgb="FF000000"/>
            <rFont val="Tahoma"/>
            <family val="2"/>
          </rPr>
          <t>La prestazione è stata caratterizzata da ripetuti atteggiamenti negativi e non collaborativi e/o la condotta durante l'attività lavorativa è stata oggetto di ripetute osservazioni/richiami durante l'anno</t>
        </r>
      </text>
    </comment>
    <comment ref="F35" authorId="0" shapeId="0" xr:uid="{00000000-0006-0000-0500-000011000000}">
      <text>
        <r>
          <rPr>
            <b/>
            <sz val="8"/>
            <color rgb="FF000000"/>
            <rFont val="Tahoma"/>
            <family val="2"/>
          </rPr>
          <t xml:space="preserve">non sufficiente 
</t>
        </r>
        <r>
          <rPr>
            <sz val="8"/>
            <color rgb="FF000000"/>
            <rFont val="Tahoma"/>
            <family val="2"/>
          </rPr>
          <t>La prestazione non è stata accettabile e ha presentato molti aspetti critici che non hanno permesso il miglioramento dell'organizzazione</t>
        </r>
      </text>
    </comment>
    <comment ref="G35" authorId="0" shapeId="0" xr:uid="{00000000-0006-0000-0500-000012000000}">
      <text>
        <r>
          <rPr>
            <b/>
            <sz val="8"/>
            <color rgb="FF000000"/>
            <rFont val="Tahoma"/>
            <family val="2"/>
          </rPr>
          <t xml:space="preserve">sufficiente </t>
        </r>
        <r>
          <rPr>
            <sz val="8"/>
            <color rgb="FF000000"/>
            <rFont val="Tahoma"/>
            <family val="2"/>
          </rPr>
          <t xml:space="preserve">La prestazione è stata accettabile, nello standard minimo della mansione assegnata, ma con rendimento non ancora adeguato alle aspettative </t>
        </r>
      </text>
    </comment>
    <comment ref="H35" authorId="0" shapeId="0" xr:uid="{00000000-0006-0000-0500-000013000000}">
      <text>
        <r>
          <rPr>
            <b/>
            <sz val="8"/>
            <color rgb="FF000000"/>
            <rFont val="Tahoma"/>
            <family val="2"/>
          </rPr>
          <t xml:space="preserve">adeguato </t>
        </r>
        <r>
          <rPr>
            <sz val="8"/>
            <color rgb="FF000000"/>
            <rFont val="Tahoma"/>
            <family val="2"/>
          </rPr>
          <t>La prestazione è stata adeguata alla mansione, pur riscontrando ambiti di miglioramento</t>
        </r>
      </text>
    </comment>
    <comment ref="I35" authorId="0" shapeId="0" xr:uid="{00000000-0006-0000-0500-000014000000}">
      <text>
        <r>
          <rPr>
            <b/>
            <sz val="8"/>
            <color rgb="FF000000"/>
            <rFont val="Tahoma"/>
            <family val="2"/>
          </rPr>
          <t xml:space="preserve">buono </t>
        </r>
        <r>
          <rPr>
            <sz val="8"/>
            <color rgb="FF000000"/>
            <rFont val="Tahoma"/>
            <family val="2"/>
          </rPr>
          <t xml:space="preserve">La prestazione è stata quantitativamente o qualitativamente buona con riscontri sul miglioramento dell’organizzazione </t>
        </r>
      </text>
    </comment>
    <comment ref="J35" authorId="0" shapeId="0" xr:uid="{00000000-0006-0000-0500-000015000000}">
      <text>
        <r>
          <rPr>
            <b/>
            <sz val="8"/>
            <color rgb="FF000000"/>
            <rFont val="Tahoma"/>
            <family val="2"/>
          </rPr>
          <t xml:space="preserve">eccellente </t>
        </r>
        <r>
          <rPr>
            <sz val="8"/>
            <color rgb="FF000000"/>
            <rFont val="Tahoma"/>
            <family val="2"/>
          </rPr>
          <t>La prestazione è stata ineccepibile ed eccellente sia sotto il profilo quantitativo che qualitativo, ed ha consentito il miglioramento dell’organizzazione</t>
        </r>
      </text>
    </comment>
    <comment ref="B54" authorId="0" shapeId="0" xr:uid="{00000000-0006-0000-0500-000016000000}">
      <text>
        <r>
          <rPr>
            <sz val="10"/>
            <color rgb="FF000000"/>
            <rFont val="Tahoma"/>
            <family val="2"/>
          </rPr>
          <t>Denota la capacità di coinvolgimento nel gruppo di lavoro, condividendone metodi e strumenti, e operando concretamente per il raggiungimento degli obiettivi; sviluppare e mantenere relazioni positive e individuare modalità di comunicazione efficaci sia in presenza che a distanza</t>
        </r>
      </text>
    </comment>
    <comment ref="D54" authorId="1" shapeId="0" xr:uid="{00000000-0006-0000-0500-000017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54" authorId="1" shapeId="0" xr:uid="{00000000-0006-0000-0500-000018000000}">
      <text>
        <r>
          <rPr>
            <b/>
            <sz val="8"/>
            <color rgb="FF000000"/>
            <rFont val="Tahoma"/>
            <family val="2"/>
          </rPr>
          <t>insoddisfacente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ripetute osservazioni/richiami durante l'anno e/o ha presentato ripetuti atteggiamenti negativi e non collaborativi</t>
        </r>
      </text>
    </comment>
    <comment ref="F54" authorId="1" shapeId="0" xr:uid="{00000000-0006-0000-0500-000019000000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54" authorId="1" shapeId="0" xr:uid="{00000000-0006-0000-0500-00001A00000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54" authorId="1" shapeId="0" xr:uid="{00000000-0006-0000-0500-00001B000000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54" authorId="1" shapeId="0" xr:uid="{00000000-0006-0000-0500-00001C000000}">
      <text>
        <r>
          <rPr>
            <b/>
            <sz val="8"/>
            <color rgb="FF000000"/>
            <rFont val="Tahoma"/>
            <family val="2"/>
          </rPr>
          <t xml:space="preserve"> buono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Il comportamento  è stato caratterizzato da prestazioni quantitativamente o qualitativamente buone con riscontri sul miglioramento dell’organizzazione </t>
        </r>
      </text>
    </comment>
    <comment ref="J54" authorId="1" shapeId="0" xr:uid="{00000000-0006-0000-0500-00001D000000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59" authorId="0" shapeId="0" xr:uid="{00000000-0006-0000-0500-00001E000000}">
      <text>
        <r>
          <rPr>
            <sz val="10"/>
            <color rgb="FF000000"/>
            <rFont val="Tahoma"/>
            <family val="2"/>
          </rPr>
          <t>Indica la capacità di predisporre o proporre soluzioni operative funzionali all'attività lavorativa, di svolgere in autonomia il lavoro assegnato e di  ricercare gli strumenti adeguati per la realizzazione dello stesso sia esso svolto in presenza e/o a distanza</t>
        </r>
      </text>
    </comment>
    <comment ref="D59" authorId="1" shapeId="0" xr:uid="{00000000-0006-0000-0500-00001F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59" authorId="1" shapeId="0" xr:uid="{00000000-0006-0000-0500-000020000000}">
      <text>
        <r>
          <rPr>
            <b/>
            <sz val="8"/>
            <color indexed="81"/>
            <rFont val="Tahoma"/>
            <family val="2"/>
          </rPr>
          <t>insoddisfacente</t>
        </r>
        <r>
          <rPr>
            <sz val="8"/>
            <color indexed="81"/>
            <rFont val="Tahoma"/>
            <family val="2"/>
          </rPr>
          <t xml:space="preserve">
il comportamento è stato oggetto di ripetute osservazioni/richiami durante l'anno e/o ha presentato ripetuti atteggiamenti negativi e non collaborativi</t>
        </r>
      </text>
    </comment>
    <comment ref="F59" authorId="1" shapeId="0" xr:uid="{00000000-0006-0000-0500-000021000000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59" authorId="1" shapeId="0" xr:uid="{00000000-0006-0000-0500-00002200000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59" authorId="1" shapeId="0" xr:uid="{00000000-0006-0000-0500-000023000000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59" authorId="1" shapeId="0" xr:uid="{00000000-0006-0000-0500-000024000000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59" authorId="1" shapeId="0" xr:uid="{00000000-0006-0000-0500-000025000000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64" authorId="0" shapeId="0" xr:uid="{00000000-0006-0000-0500-000026000000}">
      <text>
        <r>
          <rPr>
            <sz val="10"/>
            <color rgb="FF000000"/>
            <rFont val="Tahoma"/>
            <family val="2"/>
          </rPr>
          <t>Denota la capacità di ricercare la qualità nella prestazione individuale, finalizzata alla qualità dei servizi collegati agli  obiettivi istituzionali</t>
        </r>
      </text>
    </comment>
    <comment ref="D64" authorId="1" shapeId="0" xr:uid="{00000000-0006-0000-0500-000027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64" authorId="1" shapeId="0" xr:uid="{00000000-0006-0000-0500-000028000000}">
      <text>
        <r>
          <rPr>
            <b/>
            <sz val="8"/>
            <color indexed="81"/>
            <rFont val="Tahoma"/>
            <family val="2"/>
          </rPr>
          <t>insoddisfacente</t>
        </r>
        <r>
          <rPr>
            <sz val="8"/>
            <color indexed="81"/>
            <rFont val="Tahoma"/>
            <family val="2"/>
          </rPr>
          <t xml:space="preserve">
il comportamento è stato oggetto di ripetute osservazioni/richiami durante l'anno e/o ha presentato ripetuti atteggiamenti negativi e non collaborativi</t>
        </r>
      </text>
    </comment>
    <comment ref="F64" authorId="1" shapeId="0" xr:uid="{00000000-0006-0000-0500-000029000000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64" authorId="1" shapeId="0" xr:uid="{00000000-0006-0000-0500-00002A00000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64" authorId="1" shapeId="0" xr:uid="{00000000-0006-0000-0500-00002B000000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64" authorId="1" shapeId="0" xr:uid="{00000000-0006-0000-0500-00002C000000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64" authorId="1" shapeId="0" xr:uid="{00000000-0006-0000-0500-00002D000000}">
      <text>
        <r>
          <rPr>
            <b/>
            <sz val="8"/>
            <color indexed="81"/>
            <rFont val="Tahoma"/>
            <family val="2"/>
          </rPr>
          <t>eccellente</t>
        </r>
        <r>
          <rPr>
            <sz val="8"/>
            <color indexed="81"/>
            <rFont val="Tahoma"/>
            <family val="2"/>
          </rPr>
          <t xml:space="preserve">
Il comportamento è stato caratterizzato da prestazioni ineccepibili ed eccellenti sia sotto il  profilo quantitativo che qualitativo, che hanno consentito il miglioramento dell’organizzazione</t>
        </r>
      </text>
    </comment>
    <comment ref="B69" authorId="0" shapeId="0" xr:uid="{00000000-0006-0000-0500-00002E000000}">
      <text>
        <r>
          <rPr>
            <sz val="10"/>
            <color rgb="FF000000"/>
            <rFont val="Tahoma"/>
            <family val="2"/>
          </rPr>
          <t>Denota la capacità di lavorare consapevoli di contribuire al bene pubblico in evoluzione coerente con il contesto ed il tempo</t>
        </r>
      </text>
    </comment>
    <comment ref="D69" authorId="1" shapeId="0" xr:uid="{00000000-0006-0000-0500-00002F000000}">
      <text>
        <r>
          <rPr>
            <b/>
            <sz val="8"/>
            <color rgb="FF000000"/>
            <rFont val="Tahoma"/>
            <family val="2"/>
          </rPr>
          <t>negativo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oggetto di contestazioni disciplinari, e/o ha determinato un costante apporto negativo  alla struttura organizzativa</t>
        </r>
      </text>
    </comment>
    <comment ref="E69" authorId="1" shapeId="0" xr:uid="{00000000-0006-0000-0500-000030000000}">
      <text>
        <r>
          <rPr>
            <b/>
            <sz val="8"/>
            <color indexed="81"/>
            <rFont val="Tahoma"/>
            <family val="2"/>
          </rPr>
          <t>insoddisfacente</t>
        </r>
        <r>
          <rPr>
            <sz val="8"/>
            <color indexed="81"/>
            <rFont val="Tahoma"/>
            <family val="2"/>
          </rPr>
          <t xml:space="preserve">
il comportamento è stato oggetto di ripetute osservazioni/richiami durante l'anno e/o ha presentato ripetuti atteggiamenti negativi e non collaborativi</t>
        </r>
      </text>
    </comment>
    <comment ref="F69" authorId="1" shapeId="0" xr:uid="{00000000-0006-0000-0500-000031000000}">
      <text>
        <r>
          <rPr>
            <b/>
            <sz val="8"/>
            <color indexed="81"/>
            <rFont val="Tahoma"/>
            <family val="2"/>
          </rPr>
          <t>non sufficiente</t>
        </r>
        <r>
          <rPr>
            <sz val="8"/>
            <color indexed="81"/>
            <rFont val="Tahoma"/>
            <family val="2"/>
          </rPr>
          <t xml:space="preserve">
Il comportamento non è stato accettabile e ha presentato moti aspetti critici che non hanno permesso il miglioramento dell'organizzazione</t>
        </r>
      </text>
    </comment>
    <comment ref="G69" authorId="1" shapeId="0" xr:uid="{00000000-0006-0000-0500-000032000000}">
      <text>
        <r>
          <rPr>
            <b/>
            <sz val="8"/>
            <color indexed="81"/>
            <rFont val="Tahoma"/>
            <family val="2"/>
          </rPr>
          <t>sufficiente</t>
        </r>
        <r>
          <rPr>
            <sz val="8"/>
            <color indexed="81"/>
            <rFont val="Tahoma"/>
            <family val="2"/>
          </rPr>
          <t xml:space="preserve">
Il comportamento è stato accettabile, nello standard minimo della mansione  assegnata, ma con prestazioni non ancora adeguate alle aspettative </t>
        </r>
      </text>
    </comment>
    <comment ref="H69" authorId="1" shapeId="0" xr:uid="{00000000-0006-0000-0500-000033000000}">
      <text>
        <r>
          <rPr>
            <b/>
            <sz val="8"/>
            <color indexed="81"/>
            <rFont val="Tahoma"/>
            <family val="2"/>
          </rPr>
          <t>adeguato</t>
        </r>
        <r>
          <rPr>
            <sz val="8"/>
            <color indexed="81"/>
            <rFont val="Tahoma"/>
            <family val="2"/>
          </rPr>
          <t xml:space="preserve">
Il comportamento è stato adeguato alla mansione, pur riscontrando ambiti  di miglioramento</t>
        </r>
      </text>
    </comment>
    <comment ref="I69" authorId="1" shapeId="0" xr:uid="{00000000-0006-0000-0500-000034000000}">
      <text>
        <r>
          <rPr>
            <b/>
            <sz val="8"/>
            <color indexed="81"/>
            <rFont val="Tahoma"/>
            <family val="2"/>
          </rPr>
          <t xml:space="preserve"> buono</t>
        </r>
        <r>
          <rPr>
            <sz val="8"/>
            <color indexed="81"/>
            <rFont val="Tahoma"/>
            <family val="2"/>
          </rPr>
          <t xml:space="preserve">
Il comportamento  è stato caratterizzato da prestazioni quantitativamente o qualitativamente buone con riscontri sul miglioramento dell’organizzazione </t>
        </r>
      </text>
    </comment>
    <comment ref="J69" authorId="1" shapeId="0" xr:uid="{00000000-0006-0000-0500-000035000000}">
      <text>
        <r>
          <rPr>
            <b/>
            <sz val="8"/>
            <color rgb="FF000000"/>
            <rFont val="Tahoma"/>
            <family val="2"/>
          </rPr>
          <t>eccellente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Il comportamento è stato caratterizzato da prestazioni ineccepibili ed eccellenti sia sotto il  profilo quantitativo che qualitativo, che hanno consentito il miglioramento dell’organizzazione</t>
        </r>
      </text>
    </comment>
  </commentList>
</comments>
</file>

<file path=xl/sharedStrings.xml><?xml version="1.0" encoding="utf-8"?>
<sst xmlns="http://schemas.openxmlformats.org/spreadsheetml/2006/main" count="434" uniqueCount="85">
  <si>
    <t>AREA</t>
  </si>
  <si>
    <t>ANNO</t>
  </si>
  <si>
    <t>SERVIZIO</t>
  </si>
  <si>
    <t>DIPENDENTE</t>
  </si>
  <si>
    <t>Categoria</t>
  </si>
  <si>
    <t>Profilo Professionale</t>
  </si>
  <si>
    <t>% risultato raggiunto</t>
  </si>
  <si>
    <t>tipologia</t>
  </si>
  <si>
    <t>- compiti/obiettivi istituzionali specifici attribuiti al singolo dipendente</t>
  </si>
  <si>
    <t>Osservazioni del valutatore sui risultati:</t>
  </si>
  <si>
    <t>2. Definizione del peso dei tre fattori di valutazione:</t>
  </si>
  <si>
    <t>- compiti/obiettivi istituzionali</t>
  </si>
  <si>
    <t>- compiti/obiettivi istituzionali specifici</t>
  </si>
  <si>
    <t>- peso di ciascun compiti/obiettivi specifici attribuiti al singolo dipendente</t>
  </si>
  <si>
    <t>- peso di ciascun comportamento organizzativo attribuito al singolo dipendente</t>
  </si>
  <si>
    <t xml:space="preserve">considerando che la somma dei pesi attribuiti ai compiti/obiettivi istituzionali, specifici e al comportamento </t>
  </si>
  <si>
    <t>organizzativo è pari a 100</t>
  </si>
  <si>
    <t>3.1 Misurazione della Prestazione conforme all'attesa</t>
  </si>
  <si>
    <t>formule x calcolo (da non toccare)</t>
  </si>
  <si>
    <t>1)</t>
  </si>
  <si>
    <t>2)</t>
  </si>
  <si>
    <t xml:space="preserve"> </t>
  </si>
  <si>
    <t>%  incidenza VALUTAZIONE</t>
  </si>
  <si>
    <t>COMPORTAMENTI PROFESSIONALI</t>
  </si>
  <si>
    <t>VALUTAZIONE COMPORTAMENTI PROFESSIONALI</t>
  </si>
  <si>
    <t xml:space="preserve"> Orientamento alla qualità dei servizi </t>
  </si>
  <si>
    <t>ESITO VALUTAZIONE COMPORTAMENTI</t>
  </si>
  <si>
    <t>Area</t>
  </si>
  <si>
    <t>Nome Cognome</t>
  </si>
  <si>
    <t>NB: da compilare a cura del valutatore  se la valutazione sui comportamenti professionali è inferiore a 4, integrando con specifiche osservazioni sulle prestazioni non adeguate</t>
  </si>
  <si>
    <t>NB: da compilare a cura del valutatore  se la valutazione sugli obiettivi di performance organizzativa è inferiore a 4, integrando con specifiche osservazioni sulle prestazioni non adeguate</t>
  </si>
  <si>
    <t>Performance Organizzativa</t>
  </si>
  <si>
    <t>ESITO COMPLESSIVO PERFORMANCE INDIVIDUALE:</t>
  </si>
  <si>
    <t>Obiettivi di Ente</t>
  </si>
  <si>
    <t>Obiettivi Individuali</t>
  </si>
  <si>
    <t>% risultato atteso</t>
  </si>
  <si>
    <t>Obiettivi dell'unità organizzativa di appartenenza</t>
  </si>
  <si>
    <t>Relazione, integrazione e comunicazione</t>
  </si>
  <si>
    <t xml:space="preserve"> Responsabilità ed orientamento ai risultati</t>
  </si>
  <si>
    <t xml:space="preserve">ESITO VALUTAZIONE PERFORMANCE </t>
  </si>
  <si>
    <t>APPORTO QUALI-QUANTITATIVO E CONCORSO  ALLA PERFORMANCE</t>
  </si>
  <si>
    <t>VALUTAZIONE APPORTO ALLA PERFORMANCE</t>
  </si>
  <si>
    <t>Operaio</t>
  </si>
  <si>
    <t xml:space="preserve"> Innovatività ed Autonomia</t>
  </si>
  <si>
    <t>Peso attribuito</t>
  </si>
  <si>
    <t xml:space="preserve">Peso attribuito </t>
  </si>
  <si>
    <t>Istruttore Direttivo/Amministrativo</t>
  </si>
  <si>
    <t xml:space="preserve">Introduce, implementa, condivide e forma i colleghi in relazione a soluzioni operative innovative </t>
  </si>
  <si>
    <t>Organizza il proprio lavoro in piena sintonia con gli obiettivi, i tempi e le modalità attribuite e ha capacità di problem solving</t>
  </si>
  <si>
    <t>Sa utilizzare applicativi, strumenti e piattaforme utili al corretto svolgimento dei processi lavorativi garantendo la sicurezza digitale</t>
  </si>
  <si>
    <t xml:space="preserve">Rispetta i termini dei procedimenti, ha capacità di rendicontazione degli stessi e gestione flessibile delle priorità </t>
  </si>
  <si>
    <t>Sa rilevare e comprendere il grado di soddisfazione degli utenti</t>
  </si>
  <si>
    <t>E' preciso nell’applicazione delle regole che disciplinano le attività e le procedure, comprese le azioni previste nel Piano triennale di prevenzione della corruzione e della trasparenza e nel Codice di comportamento</t>
  </si>
  <si>
    <t>Conosce e sa gestire con diligenza e accuratezza beni e strumenti assegnati</t>
  </si>
  <si>
    <t>Si impegna in modo costante nella prassi di lavoro e nel tempo in servizio presso l'Ente e/o on-line nelle fasce orarie di contattabilità concordate</t>
  </si>
  <si>
    <t xml:space="preserve">Ha consapevolezza del proprio ruolo che agisce in modo proattivo e con flessibilità, in coerenza con le esigenze organizzative e produttive </t>
  </si>
  <si>
    <t>Sa utilizzare applicativi, strumenti e piattaforme utili al corretto svolgimento dei processi lavorativi garantendo la privacy e la sicurezza digitale</t>
  </si>
  <si>
    <t>Partecipa proattivamente a percorsi formativi per lo sviluppo delle conoscenze, competenze ed abilità organizzative e digitali ricercando anche occasioni continue di autoformazione</t>
  </si>
  <si>
    <t>Propone soluzioni operative innovative e collabora attivamente nella pratica e diffusione di quelle introdotte</t>
  </si>
  <si>
    <t>E' preciso nell’applicazione delle regole che disciplinano le attività e le procedure, comprese le azioni previste nel Piano triennale di prevenzione della corruzione e della trasparenza  e nel Codice di comportamento</t>
  </si>
  <si>
    <t>Esecutore collaboratore Amministrativo</t>
  </si>
  <si>
    <t>Educatore/Assistente Sociale</t>
  </si>
  <si>
    <t>ASA</t>
  </si>
  <si>
    <t>Sa comunicare e relazionarsi in modo efficace senza pregiudizio con i colleghi e i responsabili attraverso l'utilizzo dei vari canali di comunicazione</t>
  </si>
  <si>
    <t>Sa lavorare in team e condivide lo stato di avanzamento dei lavori e le informazioni necessarie con tutti i membri del gruppo nel rispetto delle indicazioni ricevute</t>
  </si>
  <si>
    <t>Sa ascoltare e comprendere senza pregiudizio le esigenze dell'utente assumendone il punto di vista, risponde rapidamente alle sue esigenze ricercando soluzioni concrete e cercando anche di anticipare eventuali bisogni inespressi</t>
  </si>
  <si>
    <t xml:space="preserve">Propone soluzioni operative innovative e collabora attivamente nella pratica e diffusione di quelle introdotte anche supportando i colleghi </t>
  </si>
  <si>
    <t>Organizza il proprio lavoro in piena sintonia con gli obiettivi, i tempi e le modalità assegnate e condivise nel gruppo, e ha capacità di problem solving</t>
  </si>
  <si>
    <t xml:space="preserve">Partecipa proattivamente a percorsi formativi per lo sviluppo delle conoscenze ed abilità organizzative e digitali ricercando anche occasioni continue di autoformazione </t>
  </si>
  <si>
    <t>Risponde rapidamente alle esigenze dell'utente cercando di comprenderne le esigenze e  ricerca soluzioni concrete</t>
  </si>
  <si>
    <t>Svolge il proprio lavoro in piena sintonia con gli obiettivi, i tempi e le modalità assegnate e condivise nel gruppo, riporta tempestivamente eventuali criticità e proposte di soluzioni</t>
  </si>
  <si>
    <t>E' disponibile ad utilizzare strumenti e tecnologie nuove</t>
  </si>
  <si>
    <t>Ha un approccio curioso, aperto e favorevole nei confronti delle occasioni, anche informali, di apprendimento e miglioramento delle proprie conoscenze ed abilità</t>
  </si>
  <si>
    <t xml:space="preserve">Si impegna in modo costante nella prassi di lavoro e nel tempo in servizio </t>
  </si>
  <si>
    <t>Sa comunicare, e relazionarsi in modo efficace senza pregiudizio con i colleghi e i responsabili attraverso l'utilizzo dei vari canali di comunicazione</t>
  </si>
  <si>
    <t>Sa lavorare in team e condivide lo stato di avanzamento dei lavori e le informazioni necessarie con tutti i membri del gruppo nel rispetto delle indicazioni dei superiori ricevute</t>
  </si>
  <si>
    <t xml:space="preserve">Sa ascoltare e comprendere  le esigenze dell'utente assumendone il punto di vista, risponde rapidamente alle sue esigenze ricercando soluzioni concrete e cercando anche di anticipare eventuali bisogni inespressi </t>
  </si>
  <si>
    <t xml:space="preserve">E' disponibile ad utilizzare strumenti e tecnologie nuove </t>
  </si>
  <si>
    <t>Rispetta i tempi delle attività programmate e possiede gestione flessibile a seconda delle priorità definite</t>
  </si>
  <si>
    <t xml:space="preserve">Rispetta i criteri quali-quantitativi definiti come standard di servizio rimuovendo le cause di scostamento </t>
  </si>
  <si>
    <t xml:space="preserve">Rispetta i criteri quali-quantitativi definiti come standard di servizio rimuovendo le cause di scostamento  </t>
  </si>
  <si>
    <t>Rispetta i tempi delle attività programmate e possiede gestione flessibile delle priorità</t>
  </si>
  <si>
    <t>Sa lavorare in team e condivide lo stato di avanzamento dei lavori e le informazioni necessarie con tutti i membri del gruppo anche attraverso supporti informatici, sia in presenza che a distanza</t>
  </si>
  <si>
    <t>Sa comunicare, ascoltare in modo attento assumendo il punto di vista del proprio interlocutore e relazionarsi in modo efficace senza pregiudizio con i colleghi attraverso l'utilizzo dei vari canali di comunicazione, sia in presenza che a distanza</t>
  </si>
  <si>
    <t>Sa ascoltare e comprendere senza pregiudizio le esigenze dell'utente assumendone il punto di vista, risponde rapidamente alle sue esigenze e cerca anche di anticiparne eventuali bisogni inespressi, anche attraverso supporti informatici, sia in presenza che a distanza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</si>
</sst>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Tahoma"/>
      <family val="2"/>
    </font>
    <font>
      <sz val="10"/>
      <name val="Tahoma"/>
      <family val="2"/>
    </font>
    <font>
      <sz val="12"/>
      <name val="Tahoma"/>
      <family val="2"/>
    </font>
    <font>
      <sz val="8"/>
      <name val="Tahoma"/>
      <family val="2"/>
    </font>
    <font>
      <sz val="11"/>
      <name val="Tahoma"/>
      <family val="2"/>
    </font>
    <font>
      <i/>
      <sz val="11"/>
      <name val="Tahoma"/>
      <family val="2"/>
    </font>
    <font>
      <b/>
      <sz val="12"/>
      <name val="Tahoma"/>
      <family val="2"/>
    </font>
    <font>
      <i/>
      <sz val="12"/>
      <name val="Tahoma"/>
      <family val="2"/>
    </font>
    <font>
      <b/>
      <sz val="10"/>
      <name val="Tahoma"/>
      <family val="2"/>
    </font>
    <font>
      <b/>
      <sz val="8"/>
      <name val="Tahoma"/>
      <family val="2"/>
    </font>
    <font>
      <sz val="8"/>
      <name val="Arial"/>
      <family val="2"/>
    </font>
    <font>
      <i/>
      <sz val="8"/>
      <name val="Tahoma"/>
      <family val="2"/>
    </font>
    <font>
      <i/>
      <sz val="9"/>
      <name val="Tahoma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9"/>
      <name val="Tahoma"/>
      <family val="2"/>
    </font>
    <font>
      <sz val="8"/>
      <name val="Terminal"/>
      <family val="3"/>
      <charset val="255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14"/>
      <name val="Tahoma"/>
      <family val="2"/>
    </font>
    <font>
      <sz val="9"/>
      <color indexed="10"/>
      <name val="Tahoma"/>
      <family val="2"/>
    </font>
    <font>
      <b/>
      <sz val="9"/>
      <color indexed="62"/>
      <name val="Tahoma"/>
      <family val="2"/>
    </font>
    <font>
      <sz val="10"/>
      <color indexed="10"/>
      <name val="Tahoma"/>
      <family val="2"/>
    </font>
    <font>
      <b/>
      <sz val="18"/>
      <name val="Tahoma"/>
      <family val="2"/>
    </font>
    <font>
      <b/>
      <i/>
      <sz val="11"/>
      <name val="Tahoma"/>
      <family val="2"/>
    </font>
    <font>
      <b/>
      <sz val="12"/>
      <color rgb="FFFF0000"/>
      <name val="Tahoma"/>
      <family val="2"/>
    </font>
    <font>
      <sz val="12"/>
      <color rgb="FFFF0000"/>
      <name val="Tahoma"/>
      <family val="2"/>
    </font>
    <font>
      <b/>
      <i/>
      <sz val="9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color rgb="FF000000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bgColor theme="0"/>
      </patternFill>
    </fill>
    <fill>
      <patternFill patternType="gray0625"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gray125">
        <bgColor theme="8" tint="0.79998168889431442"/>
      </patternFill>
    </fill>
    <fill>
      <patternFill patternType="gray0625">
        <bgColor theme="8" tint="0.79998168889431442"/>
      </patternFill>
    </fill>
    <fill>
      <patternFill patternType="gray125">
        <bgColor theme="6" tint="0.59999389629810485"/>
      </patternFill>
    </fill>
    <fill>
      <patternFill patternType="gray0625">
        <bgColor theme="6" tint="0.59999389629810485"/>
      </patternFill>
    </fill>
    <fill>
      <patternFill patternType="solid">
        <fgColor theme="4" tint="0.39997558519241921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249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/>
    </xf>
    <xf numFmtId="0" fontId="9" fillId="0" borderId="0" xfId="0" applyFont="1"/>
    <xf numFmtId="0" fontId="4" fillId="0" borderId="0" xfId="0" applyFont="1"/>
    <xf numFmtId="0" fontId="12" fillId="0" borderId="0" xfId="0" applyFont="1"/>
    <xf numFmtId="0" fontId="15" fillId="0" borderId="0" xfId="0" applyFont="1"/>
    <xf numFmtId="0" fontId="16" fillId="0" borderId="14" xfId="0" applyFont="1" applyBorder="1" applyAlignment="1">
      <alignment wrapText="1"/>
    </xf>
    <xf numFmtId="0" fontId="15" fillId="3" borderId="0" xfId="0" applyFont="1" applyFill="1"/>
    <xf numFmtId="49" fontId="0" fillId="0" borderId="0" xfId="0" applyNumberFormat="1"/>
    <xf numFmtId="0" fontId="14" fillId="0" borderId="0" xfId="0" applyFont="1"/>
    <xf numFmtId="0" fontId="3" fillId="0" borderId="0" xfId="0" applyFont="1"/>
    <xf numFmtId="0" fontId="0" fillId="0" borderId="26" xfId="0" applyBorder="1" applyAlignment="1">
      <alignment horizontal="right"/>
    </xf>
    <xf numFmtId="0" fontId="18" fillId="4" borderId="31" xfId="0" applyFont="1" applyFill="1" applyBorder="1"/>
    <xf numFmtId="0" fontId="18" fillId="4" borderId="32" xfId="0" applyFont="1" applyFill="1" applyBorder="1"/>
    <xf numFmtId="0" fontId="18" fillId="4" borderId="33" xfId="0" applyFont="1" applyFill="1" applyBorder="1"/>
    <xf numFmtId="10" fontId="0" fillId="0" borderId="30" xfId="0" applyNumberFormat="1" applyBorder="1"/>
    <xf numFmtId="10" fontId="5" fillId="0" borderId="0" xfId="0" applyNumberFormat="1" applyFont="1" applyAlignment="1">
      <alignment vertical="center" wrapText="1"/>
    </xf>
    <xf numFmtId="0" fontId="18" fillId="4" borderId="31" xfId="0" applyFont="1" applyFill="1" applyBorder="1" applyProtection="1">
      <protection locked="0"/>
    </xf>
    <xf numFmtId="0" fontId="0" fillId="0" borderId="0" xfId="0" applyProtection="1">
      <protection locked="0"/>
    </xf>
    <xf numFmtId="0" fontId="0" fillId="0" borderId="24" xfId="0" applyBorder="1"/>
    <xf numFmtId="0" fontId="0" fillId="0" borderId="19" xfId="0" applyBorder="1"/>
    <xf numFmtId="10" fontId="0" fillId="0" borderId="27" xfId="0" applyNumberFormat="1" applyBorder="1"/>
    <xf numFmtId="0" fontId="10" fillId="0" borderId="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2" fontId="10" fillId="5" borderId="16" xfId="0" applyNumberFormat="1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7" fillId="7" borderId="20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1" fillId="7" borderId="3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2" fontId="10" fillId="11" borderId="16" xfId="0" applyNumberFormat="1" applyFont="1" applyFill="1" applyBorder="1" applyAlignment="1">
      <alignment horizontal="center" vertical="center" wrapText="1"/>
    </xf>
    <xf numFmtId="0" fontId="11" fillId="11" borderId="15" xfId="0" applyFont="1" applyFill="1" applyBorder="1" applyAlignment="1">
      <alignment horizontal="center" vertical="center" wrapText="1"/>
    </xf>
    <xf numFmtId="0" fontId="5" fillId="11" borderId="32" xfId="0" applyFont="1" applyFill="1" applyBorder="1" applyAlignment="1">
      <alignment horizontal="center" vertical="center" wrapText="1"/>
    </xf>
    <xf numFmtId="0" fontId="17" fillId="11" borderId="18" xfId="0" applyFont="1" applyFill="1" applyBorder="1" applyAlignment="1">
      <alignment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17" fillId="11" borderId="14" xfId="0" applyFont="1" applyFill="1" applyBorder="1" applyAlignment="1">
      <alignment vertical="center" wrapText="1"/>
    </xf>
    <xf numFmtId="0" fontId="17" fillId="11" borderId="20" xfId="0" applyFont="1" applyFill="1" applyBorder="1" applyAlignment="1">
      <alignment horizontal="center" vertical="center" wrapText="1"/>
    </xf>
    <xf numFmtId="0" fontId="11" fillId="12" borderId="20" xfId="0" applyFont="1" applyFill="1" applyBorder="1" applyAlignment="1">
      <alignment horizontal="center" vertical="center"/>
    </xf>
    <xf numFmtId="0" fontId="11" fillId="13" borderId="20" xfId="0" applyFont="1" applyFill="1" applyBorder="1" applyAlignment="1">
      <alignment horizontal="center" vertical="center"/>
    </xf>
    <xf numFmtId="0" fontId="11" fillId="11" borderId="20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17" fillId="8" borderId="20" xfId="0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vertical="center" wrapText="1"/>
    </xf>
    <xf numFmtId="0" fontId="17" fillId="5" borderId="32" xfId="0" applyFont="1" applyFill="1" applyBorder="1" applyAlignment="1">
      <alignment horizontal="center" vertical="center" wrapText="1"/>
    </xf>
    <xf numFmtId="0" fontId="11" fillId="14" borderId="32" xfId="0" applyFont="1" applyFill="1" applyBorder="1" applyAlignment="1">
      <alignment horizontal="center" vertical="center"/>
    </xf>
    <xf numFmtId="0" fontId="11" fillId="15" borderId="32" xfId="0" applyFont="1" applyFill="1" applyBorder="1" applyAlignment="1">
      <alignment horizontal="center" vertical="center"/>
    </xf>
    <xf numFmtId="0" fontId="11" fillId="5" borderId="32" xfId="0" applyFont="1" applyFill="1" applyBorder="1" applyAlignment="1">
      <alignment horizontal="center" vertical="center" wrapText="1"/>
    </xf>
    <xf numFmtId="0" fontId="11" fillId="5" borderId="3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9" fontId="24" fillId="0" borderId="0" xfId="0" applyNumberFormat="1" applyFont="1" applyAlignment="1">
      <alignment horizontal="center" vertical="center"/>
    </xf>
    <xf numFmtId="10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5" borderId="15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center" wrapText="1"/>
    </xf>
    <xf numFmtId="0" fontId="0" fillId="0" borderId="30" xfId="0" applyBorder="1"/>
    <xf numFmtId="0" fontId="13" fillId="0" borderId="24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0" fillId="0" borderId="27" xfId="0" applyBorder="1"/>
    <xf numFmtId="0" fontId="10" fillId="11" borderId="35" xfId="0" applyFont="1" applyFill="1" applyBorder="1" applyAlignment="1">
      <alignment horizontal="center" vertical="center" wrapText="1"/>
    </xf>
    <xf numFmtId="0" fontId="17" fillId="6" borderId="36" xfId="0" applyFont="1" applyFill="1" applyBorder="1" applyAlignment="1">
      <alignment horizontal="center" vertical="center" wrapText="1"/>
    </xf>
    <xf numFmtId="0" fontId="3" fillId="9" borderId="0" xfId="0" applyFont="1" applyFill="1"/>
    <xf numFmtId="0" fontId="6" fillId="0" borderId="9" xfId="0" applyFont="1" applyBorder="1"/>
    <xf numFmtId="0" fontId="2" fillId="0" borderId="37" xfId="0" applyFont="1" applyBorder="1"/>
    <xf numFmtId="0" fontId="6" fillId="0" borderId="37" xfId="0" applyFont="1" applyBorder="1"/>
    <xf numFmtId="0" fontId="6" fillId="0" borderId="11" xfId="0" applyFont="1" applyBorder="1" applyAlignment="1">
      <alignment horizontal="left"/>
    </xf>
    <xf numFmtId="0" fontId="17" fillId="5" borderId="15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/>
    </xf>
    <xf numFmtId="0" fontId="10" fillId="10" borderId="15" xfId="0" applyFont="1" applyFill="1" applyBorder="1" applyAlignment="1">
      <alignment horizontal="left" vertical="center"/>
    </xf>
    <xf numFmtId="0" fontId="10" fillId="5" borderId="15" xfId="0" applyFont="1" applyFill="1" applyBorder="1" applyAlignment="1">
      <alignment horizontal="left" vertical="center" wrapText="1"/>
    </xf>
    <xf numFmtId="0" fontId="2" fillId="0" borderId="41" xfId="0" applyFont="1" applyBorder="1"/>
    <xf numFmtId="0" fontId="11" fillId="11" borderId="14" xfId="0" applyFont="1" applyFill="1" applyBorder="1" applyAlignment="1">
      <alignment horizontal="center" vertical="center" wrapText="1"/>
    </xf>
    <xf numFmtId="0" fontId="11" fillId="11" borderId="22" xfId="0" applyFont="1" applyFill="1" applyBorder="1" applyAlignment="1">
      <alignment horizontal="center" vertical="center" wrapText="1"/>
    </xf>
    <xf numFmtId="0" fontId="11" fillId="11" borderId="44" xfId="0" applyFont="1" applyFill="1" applyBorder="1" applyAlignment="1">
      <alignment horizontal="center" vertical="center" wrapText="1"/>
    </xf>
    <xf numFmtId="9" fontId="0" fillId="0" borderId="0" xfId="0" applyNumberFormat="1"/>
    <xf numFmtId="0" fontId="17" fillId="7" borderId="3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left"/>
    </xf>
    <xf numFmtId="0" fontId="17" fillId="0" borderId="0" xfId="0" applyFont="1" applyAlignment="1">
      <alignment horizontal="center"/>
    </xf>
    <xf numFmtId="0" fontId="2" fillId="0" borderId="4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2" fillId="0" borderId="3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3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9" fontId="0" fillId="0" borderId="0" xfId="0" applyNumberFormat="1" applyAlignment="1">
      <alignment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14" xfId="0" applyFont="1" applyBorder="1" applyAlignment="1">
      <alignment vertical="center" wrapText="1"/>
    </xf>
    <xf numFmtId="0" fontId="3" fillId="9" borderId="0" xfId="0" applyFont="1" applyFill="1" applyAlignment="1">
      <alignment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30" xfId="0" applyBorder="1" applyAlignment="1">
      <alignment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0" fillId="0" borderId="27" xfId="0" applyBorder="1" applyAlignment="1">
      <alignment vertical="center"/>
    </xf>
    <xf numFmtId="0" fontId="15" fillId="3" borderId="0" xfId="0" applyFont="1" applyFill="1" applyAlignment="1">
      <alignment vertical="center"/>
    </xf>
    <xf numFmtId="49" fontId="0" fillId="0" borderId="0" xfId="0" applyNumberFormat="1" applyAlignment="1">
      <alignment vertical="center"/>
    </xf>
    <xf numFmtId="0" fontId="14" fillId="0" borderId="0" xfId="0" applyFont="1" applyAlignment="1">
      <alignment vertical="center"/>
    </xf>
    <xf numFmtId="0" fontId="0" fillId="0" borderId="26" xfId="0" applyBorder="1" applyAlignment="1">
      <alignment horizontal="right" vertical="center"/>
    </xf>
    <xf numFmtId="0" fontId="18" fillId="4" borderId="31" xfId="0" applyFont="1" applyFill="1" applyBorder="1" applyAlignment="1">
      <alignment vertical="center"/>
    </xf>
    <xf numFmtId="0" fontId="18" fillId="4" borderId="32" xfId="0" applyFont="1" applyFill="1" applyBorder="1" applyAlignment="1">
      <alignment vertical="center"/>
    </xf>
    <xf numFmtId="0" fontId="18" fillId="4" borderId="33" xfId="0" applyFont="1" applyFill="1" applyBorder="1" applyAlignment="1">
      <alignment vertical="center"/>
    </xf>
    <xf numFmtId="10" fontId="0" fillId="0" borderId="30" xfId="0" applyNumberFormat="1" applyBorder="1" applyAlignment="1">
      <alignment vertical="center"/>
    </xf>
    <xf numFmtId="0" fontId="18" fillId="4" borderId="31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24" xfId="0" applyBorder="1" applyAlignment="1">
      <alignment vertical="center"/>
    </xf>
    <xf numFmtId="0" fontId="0" fillId="0" borderId="19" xfId="0" applyBorder="1" applyAlignment="1">
      <alignment vertical="center"/>
    </xf>
    <xf numFmtId="10" fontId="0" fillId="0" borderId="27" xfId="0" applyNumberForma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2" fontId="10" fillId="6" borderId="15" xfId="0" applyNumberFormat="1" applyFont="1" applyFill="1" applyBorder="1" applyAlignment="1">
      <alignment horizontal="center" vertical="center"/>
    </xf>
    <xf numFmtId="2" fontId="10" fillId="6" borderId="17" xfId="0" applyNumberFormat="1" applyFont="1" applyFill="1" applyBorder="1" applyAlignment="1">
      <alignment horizontal="center" vertical="center"/>
    </xf>
    <xf numFmtId="10" fontId="22" fillId="5" borderId="15" xfId="0" applyNumberFormat="1" applyFont="1" applyFill="1" applyBorder="1" applyAlignment="1">
      <alignment horizontal="center" vertical="center"/>
    </xf>
    <xf numFmtId="10" fontId="22" fillId="5" borderId="17" xfId="0" applyNumberFormat="1" applyFont="1" applyFill="1" applyBorder="1" applyAlignment="1">
      <alignment horizontal="center" vertical="center"/>
    </xf>
    <xf numFmtId="10" fontId="22" fillId="5" borderId="16" xfId="0" applyNumberFormat="1" applyFont="1" applyFill="1" applyBorder="1" applyAlignment="1">
      <alignment horizontal="center" vertical="center"/>
    </xf>
    <xf numFmtId="10" fontId="22" fillId="11" borderId="15" xfId="0" applyNumberFormat="1" applyFont="1" applyFill="1" applyBorder="1" applyAlignment="1">
      <alignment horizontal="center" vertical="center"/>
    </xf>
    <xf numFmtId="10" fontId="22" fillId="11" borderId="16" xfId="0" applyNumberFormat="1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10" fontId="26" fillId="0" borderId="28" xfId="2" applyNumberFormat="1" applyFont="1" applyFill="1" applyBorder="1" applyAlignment="1">
      <alignment horizontal="center" vertical="center"/>
    </xf>
    <xf numFmtId="10" fontId="26" fillId="0" borderId="23" xfId="2" applyNumberFormat="1" applyFont="1" applyFill="1" applyBorder="1" applyAlignment="1">
      <alignment horizontal="center" vertical="center"/>
    </xf>
    <xf numFmtId="10" fontId="26" fillId="0" borderId="29" xfId="2" applyNumberFormat="1" applyFont="1" applyFill="1" applyBorder="1" applyAlignment="1">
      <alignment horizontal="center" vertical="center"/>
    </xf>
    <xf numFmtId="10" fontId="26" fillId="0" borderId="24" xfId="2" applyNumberFormat="1" applyFont="1" applyFill="1" applyBorder="1" applyAlignment="1">
      <alignment horizontal="center" vertical="center"/>
    </xf>
    <xf numFmtId="10" fontId="26" fillId="0" borderId="19" xfId="2" applyNumberFormat="1" applyFont="1" applyFill="1" applyBorder="1" applyAlignment="1">
      <alignment horizontal="center" vertical="center"/>
    </xf>
    <xf numFmtId="10" fontId="26" fillId="0" borderId="27" xfId="2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10" fontId="10" fillId="5" borderId="17" xfId="0" applyNumberFormat="1" applyFont="1" applyFill="1" applyBorder="1" applyAlignment="1">
      <alignment horizontal="center" vertical="center"/>
    </xf>
    <xf numFmtId="10" fontId="10" fillId="5" borderId="16" xfId="0" applyNumberFormat="1" applyFont="1" applyFill="1" applyBorder="1" applyAlignment="1">
      <alignment horizontal="center" vertical="center"/>
    </xf>
    <xf numFmtId="9" fontId="28" fillId="5" borderId="15" xfId="1" applyFont="1" applyFill="1" applyBorder="1" applyAlignment="1">
      <alignment horizontal="center" vertical="center" wrapText="1"/>
    </xf>
    <xf numFmtId="9" fontId="29" fillId="5" borderId="17" xfId="1" applyFont="1" applyFill="1" applyBorder="1" applyAlignment="1">
      <alignment horizontal="center" vertical="center" wrapText="1"/>
    </xf>
    <xf numFmtId="9" fontId="29" fillId="5" borderId="16" xfId="1" applyFont="1" applyFill="1" applyBorder="1" applyAlignment="1">
      <alignment horizontal="center" vertical="center" wrapText="1"/>
    </xf>
    <xf numFmtId="10" fontId="22" fillId="11" borderId="28" xfId="0" applyNumberFormat="1" applyFont="1" applyFill="1" applyBorder="1" applyAlignment="1">
      <alignment horizontal="center" vertical="center"/>
    </xf>
    <xf numFmtId="10" fontId="22" fillId="11" borderId="23" xfId="0" applyNumberFormat="1" applyFont="1" applyFill="1" applyBorder="1" applyAlignment="1">
      <alignment horizontal="center" vertical="center"/>
    </xf>
    <xf numFmtId="10" fontId="22" fillId="11" borderId="29" xfId="0" applyNumberFormat="1" applyFont="1" applyFill="1" applyBorder="1" applyAlignment="1">
      <alignment horizontal="center" vertical="center"/>
    </xf>
    <xf numFmtId="0" fontId="27" fillId="0" borderId="42" xfId="0" applyFont="1" applyBorder="1" applyAlignment="1">
      <alignment horizontal="center" vertical="center"/>
    </xf>
    <xf numFmtId="0" fontId="27" fillId="0" borderId="4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2" fontId="10" fillId="6" borderId="28" xfId="0" applyNumberFormat="1" applyFont="1" applyFill="1" applyBorder="1" applyAlignment="1">
      <alignment horizontal="center" vertical="center"/>
    </xf>
    <xf numFmtId="2" fontId="10" fillId="6" borderId="2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9" fontId="14" fillId="2" borderId="0" xfId="0" applyNumberFormat="1" applyFont="1" applyFill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9" fontId="3" fillId="11" borderId="1" xfId="0" applyNumberFormat="1" applyFont="1" applyFill="1" applyBorder="1" applyAlignment="1">
      <alignment horizontal="center" vertical="center" wrapText="1"/>
    </xf>
    <xf numFmtId="9" fontId="3" fillId="11" borderId="10" xfId="0" applyNumberFormat="1" applyFont="1" applyFill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10" fontId="10" fillId="11" borderId="17" xfId="0" applyNumberFormat="1" applyFont="1" applyFill="1" applyBorder="1" applyAlignment="1">
      <alignment horizontal="center" vertical="center"/>
    </xf>
    <xf numFmtId="10" fontId="10" fillId="11" borderId="16" xfId="0" applyNumberFormat="1" applyFont="1" applyFill="1" applyBorder="1" applyAlignment="1">
      <alignment horizontal="center" vertical="center"/>
    </xf>
    <xf numFmtId="9" fontId="28" fillId="11" borderId="15" xfId="1" applyFont="1" applyFill="1" applyBorder="1" applyAlignment="1">
      <alignment horizontal="center" vertical="center" wrapText="1"/>
    </xf>
    <xf numFmtId="9" fontId="29" fillId="11" borderId="17" xfId="1" applyFont="1" applyFill="1" applyBorder="1" applyAlignment="1">
      <alignment horizontal="center" vertical="center" wrapText="1"/>
    </xf>
    <xf numFmtId="9" fontId="29" fillId="11" borderId="16" xfId="1" applyFont="1" applyFill="1" applyBorder="1" applyAlignment="1">
      <alignment horizontal="center" vertical="center" wrapText="1"/>
    </xf>
    <xf numFmtId="0" fontId="30" fillId="16" borderId="38" xfId="0" applyFont="1" applyFill="1" applyBorder="1" applyAlignment="1">
      <alignment horizontal="center" vertical="center" wrapText="1"/>
    </xf>
    <xf numFmtId="0" fontId="30" fillId="16" borderId="40" xfId="0" applyFont="1" applyFill="1" applyBorder="1" applyAlignment="1">
      <alignment horizontal="center" vertical="center" wrapText="1"/>
    </xf>
    <xf numFmtId="0" fontId="30" fillId="16" borderId="39" xfId="0" applyFont="1" applyFill="1" applyBorder="1" applyAlignment="1">
      <alignment horizontal="center" vertical="center" wrapText="1"/>
    </xf>
    <xf numFmtId="9" fontId="14" fillId="16" borderId="1" xfId="0" applyNumberFormat="1" applyFont="1" applyFill="1" applyBorder="1" applyAlignment="1">
      <alignment horizontal="center" vertical="center" wrapText="1"/>
    </xf>
    <xf numFmtId="9" fontId="3" fillId="16" borderId="1" xfId="0" applyNumberFormat="1" applyFont="1" applyFill="1" applyBorder="1" applyAlignment="1">
      <alignment horizontal="center" vertical="center" wrapText="1"/>
    </xf>
    <xf numFmtId="9" fontId="3" fillId="16" borderId="10" xfId="0" applyNumberFormat="1" applyFont="1" applyFill="1" applyBorder="1" applyAlignment="1">
      <alignment horizontal="center" vertical="center" wrapText="1"/>
    </xf>
    <xf numFmtId="0" fontId="10" fillId="11" borderId="4" xfId="0" applyFont="1" applyFill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11" fillId="11" borderId="6" xfId="0" applyFont="1" applyFill="1" applyBorder="1" applyAlignment="1">
      <alignment horizontal="center" vertical="center" wrapText="1"/>
    </xf>
    <xf numFmtId="0" fontId="11" fillId="11" borderId="7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30" fillId="16" borderId="9" xfId="0" applyFont="1" applyFill="1" applyBorder="1" applyAlignment="1">
      <alignment horizontal="center" vertical="center" wrapText="1"/>
    </xf>
    <xf numFmtId="0" fontId="30" fillId="16" borderId="1" xfId="0" applyFont="1" applyFill="1" applyBorder="1" applyAlignment="1">
      <alignment horizontal="center" vertical="center" wrapText="1"/>
    </xf>
    <xf numFmtId="0" fontId="14" fillId="16" borderId="1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30" fillId="16" borderId="38" xfId="0" applyFont="1" applyFill="1" applyBorder="1" applyAlignment="1">
      <alignment horizontal="center" wrapText="1"/>
    </xf>
    <xf numFmtId="0" fontId="30" fillId="16" borderId="40" xfId="0" applyFont="1" applyFill="1" applyBorder="1" applyAlignment="1">
      <alignment horizontal="center" wrapText="1"/>
    </xf>
    <xf numFmtId="0" fontId="30" fillId="16" borderId="39" xfId="0" applyFont="1" applyFill="1" applyBorder="1" applyAlignment="1">
      <alignment horizontal="center" wrapText="1"/>
    </xf>
    <xf numFmtId="9" fontId="14" fillId="16" borderId="1" xfId="0" applyNumberFormat="1" applyFont="1" applyFill="1" applyBorder="1" applyAlignment="1">
      <alignment horizontal="center" wrapText="1"/>
    </xf>
    <xf numFmtId="9" fontId="3" fillId="16" borderId="1" xfId="0" applyNumberFormat="1" applyFont="1" applyFill="1" applyBorder="1" applyAlignment="1">
      <alignment horizontal="center" wrapText="1"/>
    </xf>
    <xf numFmtId="9" fontId="3" fillId="16" borderId="10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4" fillId="0" borderId="38" xfId="0" applyFont="1" applyBorder="1" applyAlignment="1">
      <alignment horizontal="center" wrapText="1"/>
    </xf>
    <xf numFmtId="0" fontId="14" fillId="0" borderId="40" xfId="0" applyFont="1" applyBorder="1" applyAlignment="1">
      <alignment horizontal="center" wrapText="1"/>
    </xf>
    <xf numFmtId="0" fontId="14" fillId="0" borderId="39" xfId="0" applyFont="1" applyBorder="1" applyAlignment="1">
      <alignment horizontal="center" wrapText="1"/>
    </xf>
    <xf numFmtId="9" fontId="3" fillId="11" borderId="1" xfId="0" applyNumberFormat="1" applyFont="1" applyFill="1" applyBorder="1" applyAlignment="1">
      <alignment horizontal="center" wrapText="1"/>
    </xf>
    <xf numFmtId="9" fontId="3" fillId="11" borderId="10" xfId="0" applyNumberFormat="1" applyFont="1" applyFill="1" applyBorder="1" applyAlignment="1">
      <alignment horizontal="center" wrapText="1"/>
    </xf>
    <xf numFmtId="0" fontId="30" fillId="16" borderId="9" xfId="0" applyFont="1" applyFill="1" applyBorder="1" applyAlignment="1">
      <alignment horizontal="center" wrapText="1"/>
    </xf>
    <xf numFmtId="0" fontId="30" fillId="16" borderId="1" xfId="0" applyFont="1" applyFill="1" applyBorder="1" applyAlignment="1">
      <alignment horizontal="center" wrapText="1"/>
    </xf>
    <xf numFmtId="0" fontId="14" fillId="16" borderId="1" xfId="0" applyFont="1" applyFill="1" applyBorder="1" applyAlignment="1">
      <alignment horizontal="center" wrapText="1"/>
    </xf>
    <xf numFmtId="0" fontId="14" fillId="2" borderId="38" xfId="0" applyFont="1" applyFill="1" applyBorder="1" applyAlignment="1">
      <alignment horizontal="center" wrapText="1"/>
    </xf>
    <xf numFmtId="0" fontId="14" fillId="2" borderId="40" xfId="0" applyFont="1" applyFill="1" applyBorder="1" applyAlignment="1">
      <alignment horizontal="center" wrapText="1"/>
    </xf>
    <xf numFmtId="0" fontId="14" fillId="2" borderId="39" xfId="0" applyFont="1" applyFill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4" fillId="2" borderId="0" xfId="0" applyFont="1" applyFill="1" applyAlignment="1">
      <alignment horizontal="center" wrapText="1"/>
    </xf>
    <xf numFmtId="9" fontId="14" fillId="2" borderId="0" xfId="0" applyNumberFormat="1" applyFont="1" applyFill="1" applyAlignment="1">
      <alignment horizontal="center" wrapText="1"/>
    </xf>
    <xf numFmtId="9" fontId="3" fillId="0" borderId="0" xfId="0" applyNumberFormat="1" applyFont="1" applyAlignment="1">
      <alignment horizontal="center" wrapText="1"/>
    </xf>
    <xf numFmtId="0" fontId="10" fillId="0" borderId="1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9" xfId="0" applyBorder="1" applyAlignment="1">
      <alignment horizontal="center"/>
    </xf>
  </cellXfs>
  <cellStyles count="3">
    <cellStyle name="Normale" xfId="0" builtinId="0"/>
    <cellStyle name="Percentuale" xfId="1" builtinId="5"/>
    <cellStyle name="Percentual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"/>
  <sheetViews>
    <sheetView topLeftCell="B74" zoomScale="130" zoomScaleNormal="130" zoomScaleSheetLayoutView="91" zoomScalePageLayoutView="90" workbookViewId="0">
      <selection activeCell="B1" sqref="A1:XFD1048576"/>
    </sheetView>
  </sheetViews>
  <sheetFormatPr defaultColWidth="8.77734375" defaultRowHeight="13.2" x14ac:dyDescent="0.25"/>
  <cols>
    <col min="1" max="1" width="6.77734375" style="92" hidden="1" customWidth="1"/>
    <col min="2" max="2" width="48" style="92" customWidth="1"/>
    <col min="3" max="3" width="12.44140625" style="92" customWidth="1"/>
    <col min="4" max="4" width="6.44140625" style="92" customWidth="1"/>
    <col min="5" max="5" width="6.77734375" style="92" customWidth="1"/>
    <col min="6" max="6" width="6.44140625" style="92" customWidth="1"/>
    <col min="7" max="10" width="6.77734375" style="92" customWidth="1"/>
    <col min="11" max="11" width="12.44140625" style="92" customWidth="1"/>
    <col min="12" max="12" width="40.44140625" style="2" bestFit="1" customWidth="1"/>
    <col min="13" max="16384" width="8.77734375" style="92"/>
  </cols>
  <sheetData>
    <row r="1" spans="2:12" ht="15" customHeight="1" x14ac:dyDescent="0.25">
      <c r="B1" s="90" t="s">
        <v>0</v>
      </c>
      <c r="C1" s="164" t="s">
        <v>27</v>
      </c>
      <c r="D1" s="164"/>
      <c r="E1" s="164"/>
      <c r="F1" s="165"/>
      <c r="G1" s="91"/>
      <c r="H1" s="166" t="s">
        <v>1</v>
      </c>
      <c r="I1" s="167"/>
      <c r="J1" s="167"/>
    </row>
    <row r="2" spans="2:12" ht="15" customHeight="1" x14ac:dyDescent="0.25">
      <c r="B2" s="93" t="s">
        <v>2</v>
      </c>
      <c r="C2" s="168"/>
      <c r="D2" s="168"/>
      <c r="E2" s="168"/>
      <c r="F2" s="169"/>
      <c r="G2" s="94"/>
      <c r="H2" s="170">
        <v>2022</v>
      </c>
      <c r="I2" s="171"/>
      <c r="J2" s="172"/>
    </row>
    <row r="3" spans="2:12" ht="15" customHeight="1" x14ac:dyDescent="0.25">
      <c r="B3" s="95" t="s">
        <v>3</v>
      </c>
      <c r="C3" s="168" t="s">
        <v>28</v>
      </c>
      <c r="D3" s="168"/>
      <c r="E3" s="168"/>
      <c r="F3" s="169"/>
      <c r="G3" s="96"/>
      <c r="H3" s="173"/>
      <c r="I3" s="174"/>
      <c r="J3" s="175"/>
    </row>
    <row r="4" spans="2:12" ht="15" customHeight="1" x14ac:dyDescent="0.25">
      <c r="B4" s="97" t="s">
        <v>27</v>
      </c>
      <c r="C4" s="178" t="s">
        <v>27</v>
      </c>
      <c r="D4" s="178"/>
      <c r="E4" s="178"/>
      <c r="F4" s="179"/>
      <c r="G4" s="96"/>
      <c r="H4" s="96"/>
      <c r="I4" s="96"/>
      <c r="J4" s="98"/>
    </row>
    <row r="5" spans="2:12" ht="15" customHeight="1" thickBot="1" x14ac:dyDescent="0.3">
      <c r="B5" s="99" t="s">
        <v>5</v>
      </c>
      <c r="C5" s="180" t="s">
        <v>46</v>
      </c>
      <c r="D5" s="180"/>
      <c r="E5" s="180"/>
      <c r="F5" s="181"/>
      <c r="G5" s="96"/>
      <c r="H5" s="96"/>
      <c r="I5" s="96"/>
      <c r="J5" s="96"/>
    </row>
    <row r="6" spans="2:12" ht="10.050000000000001" customHeight="1" thickBot="1" x14ac:dyDescent="0.3">
      <c r="B6" s="100"/>
      <c r="C6" s="101"/>
      <c r="D6" s="101"/>
      <c r="E6" s="101"/>
      <c r="F6" s="101"/>
      <c r="G6" s="96"/>
      <c r="H6" s="96"/>
      <c r="I6" s="96"/>
      <c r="J6" s="96"/>
    </row>
    <row r="7" spans="2:12" ht="25.05" customHeight="1" x14ac:dyDescent="0.25">
      <c r="B7" s="207" t="s">
        <v>31</v>
      </c>
      <c r="C7" s="208"/>
      <c r="D7" s="208"/>
      <c r="E7" s="208"/>
      <c r="F7" s="208"/>
      <c r="G7" s="209"/>
      <c r="H7" s="210"/>
      <c r="I7" s="209" t="s">
        <v>6</v>
      </c>
      <c r="J7" s="211"/>
    </row>
    <row r="8" spans="2:12" ht="15" customHeight="1" x14ac:dyDescent="0.25">
      <c r="B8" s="201" t="s">
        <v>33</v>
      </c>
      <c r="C8" s="202"/>
      <c r="D8" s="202"/>
      <c r="E8" s="202"/>
      <c r="F8" s="203"/>
      <c r="G8" s="204"/>
      <c r="H8" s="204"/>
      <c r="I8" s="205"/>
      <c r="J8" s="206"/>
    </row>
    <row r="9" spans="2:12" ht="15" customHeight="1" x14ac:dyDescent="0.25">
      <c r="B9" s="193">
        <v>1</v>
      </c>
      <c r="C9" s="194"/>
      <c r="D9" s="194"/>
      <c r="E9" s="194"/>
      <c r="F9" s="195"/>
      <c r="G9" s="81"/>
      <c r="H9" s="82"/>
      <c r="I9" s="81"/>
      <c r="J9" s="83"/>
      <c r="K9" s="102"/>
    </row>
    <row r="10" spans="2:12" ht="15" customHeight="1" x14ac:dyDescent="0.25">
      <c r="B10" s="193">
        <v>2</v>
      </c>
      <c r="C10" s="194"/>
      <c r="D10" s="194"/>
      <c r="E10" s="194"/>
      <c r="F10" s="195"/>
      <c r="G10" s="81"/>
      <c r="H10" s="82"/>
      <c r="I10" s="81"/>
      <c r="J10" s="83"/>
    </row>
    <row r="11" spans="2:12" ht="15" customHeight="1" x14ac:dyDescent="0.25">
      <c r="B11" s="193">
        <v>3</v>
      </c>
      <c r="C11" s="194"/>
      <c r="D11" s="194"/>
      <c r="E11" s="194"/>
      <c r="F11" s="195"/>
      <c r="G11" s="81"/>
      <c r="H11" s="82"/>
      <c r="I11" s="81"/>
      <c r="J11" s="83"/>
    </row>
    <row r="12" spans="2:12" ht="15" customHeight="1" x14ac:dyDescent="0.25">
      <c r="B12" s="193"/>
      <c r="C12" s="194"/>
      <c r="D12" s="194"/>
      <c r="E12" s="194"/>
      <c r="F12" s="195"/>
      <c r="G12" s="81"/>
      <c r="H12" s="82"/>
      <c r="I12" s="81"/>
      <c r="J12" s="83"/>
    </row>
    <row r="13" spans="2:12" ht="15" customHeight="1" x14ac:dyDescent="0.25">
      <c r="B13" s="193"/>
      <c r="C13" s="194"/>
      <c r="D13" s="194"/>
      <c r="E13" s="194"/>
      <c r="F13" s="195"/>
      <c r="G13" s="81"/>
      <c r="H13" s="82"/>
      <c r="I13" s="81"/>
      <c r="J13" s="83"/>
    </row>
    <row r="14" spans="2:12" ht="15" customHeight="1" x14ac:dyDescent="0.25">
      <c r="B14" s="193"/>
      <c r="C14" s="194"/>
      <c r="D14" s="194"/>
      <c r="E14" s="194"/>
      <c r="F14" s="195"/>
      <c r="G14" s="81"/>
      <c r="H14" s="82"/>
      <c r="I14" s="81"/>
      <c r="J14" s="83"/>
    </row>
    <row r="15" spans="2:12" s="103" customFormat="1" ht="15" customHeight="1" x14ac:dyDescent="0.25">
      <c r="B15" s="201" t="s">
        <v>36</v>
      </c>
      <c r="C15" s="202"/>
      <c r="D15" s="202"/>
      <c r="E15" s="202"/>
      <c r="F15" s="203"/>
      <c r="G15" s="204"/>
      <c r="H15" s="204"/>
      <c r="I15" s="205"/>
      <c r="J15" s="206"/>
      <c r="L15" s="2"/>
    </row>
    <row r="16" spans="2:12" ht="15" customHeight="1" x14ac:dyDescent="0.25">
      <c r="B16" s="193">
        <v>1</v>
      </c>
      <c r="C16" s="194"/>
      <c r="D16" s="194"/>
      <c r="E16" s="194"/>
      <c r="F16" s="195"/>
      <c r="G16" s="81"/>
      <c r="H16" s="82"/>
      <c r="I16" s="191"/>
      <c r="J16" s="192"/>
    </row>
    <row r="17" spans="1:11" ht="15" customHeight="1" x14ac:dyDescent="0.25">
      <c r="B17" s="193">
        <v>2</v>
      </c>
      <c r="C17" s="194"/>
      <c r="D17" s="194"/>
      <c r="E17" s="194"/>
      <c r="F17" s="195"/>
      <c r="G17" s="81"/>
      <c r="H17" s="82"/>
      <c r="I17" s="191"/>
      <c r="J17" s="192"/>
    </row>
    <row r="18" spans="1:11" ht="15" customHeight="1" x14ac:dyDescent="0.25">
      <c r="B18" s="193">
        <v>3</v>
      </c>
      <c r="C18" s="194"/>
      <c r="D18" s="194"/>
      <c r="E18" s="194"/>
      <c r="F18" s="195"/>
      <c r="G18" s="81"/>
      <c r="H18" s="82"/>
      <c r="I18" s="191"/>
      <c r="J18" s="192"/>
    </row>
    <row r="19" spans="1:11" ht="15" customHeight="1" x14ac:dyDescent="0.25">
      <c r="B19" s="193"/>
      <c r="C19" s="194"/>
      <c r="D19" s="194"/>
      <c r="E19" s="194"/>
      <c r="F19" s="195"/>
      <c r="G19" s="81"/>
      <c r="H19" s="82"/>
      <c r="I19" s="191"/>
      <c r="J19" s="192"/>
    </row>
    <row r="20" spans="1:11" ht="15" customHeight="1" x14ac:dyDescent="0.25">
      <c r="B20" s="193"/>
      <c r="C20" s="194"/>
      <c r="D20" s="194"/>
      <c r="E20" s="194"/>
      <c r="F20" s="195"/>
      <c r="G20" s="81"/>
      <c r="H20" s="82"/>
      <c r="I20" s="191"/>
      <c r="J20" s="192"/>
    </row>
    <row r="21" spans="1:11" ht="15" customHeight="1" x14ac:dyDescent="0.25">
      <c r="B21" s="193"/>
      <c r="C21" s="194"/>
      <c r="D21" s="194"/>
      <c r="E21" s="194"/>
      <c r="F21" s="195"/>
      <c r="G21" s="81"/>
      <c r="H21" s="82"/>
      <c r="I21" s="191"/>
      <c r="J21" s="192"/>
    </row>
    <row r="22" spans="1:11" ht="15" customHeight="1" x14ac:dyDescent="0.25">
      <c r="A22" s="104"/>
      <c r="B22" s="214" t="s">
        <v>34</v>
      </c>
      <c r="C22" s="215"/>
      <c r="D22" s="216" t="s">
        <v>7</v>
      </c>
      <c r="E22" s="216"/>
      <c r="F22" s="216"/>
      <c r="G22" s="204" t="s">
        <v>35</v>
      </c>
      <c r="H22" s="204"/>
      <c r="I22" s="205" t="s">
        <v>6</v>
      </c>
      <c r="J22" s="206"/>
    </row>
    <row r="23" spans="1:11" ht="15" customHeight="1" x14ac:dyDescent="0.25">
      <c r="A23" s="104"/>
      <c r="B23" s="193">
        <v>1</v>
      </c>
      <c r="C23" s="194"/>
      <c r="D23" s="194"/>
      <c r="E23" s="194"/>
      <c r="F23" s="195"/>
      <c r="G23" s="191"/>
      <c r="H23" s="192"/>
      <c r="I23" s="191"/>
      <c r="J23" s="192"/>
    </row>
    <row r="24" spans="1:11" ht="15" customHeight="1" x14ac:dyDescent="0.25">
      <c r="A24" s="104"/>
      <c r="B24" s="193">
        <v>2</v>
      </c>
      <c r="C24" s="194"/>
      <c r="D24" s="194"/>
      <c r="E24" s="194"/>
      <c r="F24" s="195"/>
      <c r="G24" s="191"/>
      <c r="H24" s="192"/>
      <c r="I24" s="191"/>
      <c r="J24" s="192"/>
    </row>
    <row r="25" spans="1:11" ht="15" customHeight="1" x14ac:dyDescent="0.25">
      <c r="A25" s="104"/>
      <c r="B25" s="193">
        <v>3</v>
      </c>
      <c r="C25" s="194"/>
      <c r="D25" s="194"/>
      <c r="E25" s="194"/>
      <c r="F25" s="195"/>
      <c r="G25" s="191"/>
      <c r="H25" s="192"/>
      <c r="I25" s="191"/>
      <c r="J25" s="192"/>
    </row>
    <row r="26" spans="1:11" ht="15" customHeight="1" x14ac:dyDescent="0.25">
      <c r="A26" s="104"/>
      <c r="B26" s="187"/>
      <c r="C26" s="188"/>
      <c r="D26" s="188"/>
      <c r="E26" s="188"/>
      <c r="F26" s="189"/>
      <c r="G26" s="191"/>
      <c r="H26" s="192"/>
      <c r="I26" s="191"/>
      <c r="J26" s="192"/>
    </row>
    <row r="27" spans="1:11" ht="15" customHeight="1" x14ac:dyDescent="0.25">
      <c r="A27" s="104"/>
      <c r="B27" s="187"/>
      <c r="C27" s="188"/>
      <c r="D27" s="188"/>
      <c r="E27" s="188"/>
      <c r="F27" s="189"/>
      <c r="G27" s="191"/>
      <c r="H27" s="192"/>
      <c r="I27" s="191"/>
      <c r="J27" s="192"/>
    </row>
    <row r="28" spans="1:11" ht="4.95" customHeight="1" thickBot="1" x14ac:dyDescent="0.3">
      <c r="A28" s="104"/>
      <c r="B28" s="183"/>
      <c r="C28" s="184"/>
      <c r="D28" s="185"/>
      <c r="E28" s="185"/>
      <c r="F28" s="185"/>
      <c r="G28" s="186"/>
      <c r="H28" s="186"/>
      <c r="I28" s="190"/>
      <c r="J28" s="190"/>
    </row>
    <row r="29" spans="1:11" ht="34.950000000000003" customHeight="1" thickBot="1" x14ac:dyDescent="0.3">
      <c r="A29" s="105"/>
      <c r="B29" s="38" t="s">
        <v>40</v>
      </c>
      <c r="C29" s="39" t="s">
        <v>44</v>
      </c>
      <c r="D29" s="196" t="s">
        <v>22</v>
      </c>
      <c r="E29" s="196"/>
      <c r="F29" s="196"/>
      <c r="G29" s="197"/>
      <c r="H29" s="198">
        <v>0.51</v>
      </c>
      <c r="I29" s="199"/>
      <c r="J29" s="200"/>
    </row>
    <row r="30" spans="1:11" ht="34.950000000000003" customHeight="1" thickBot="1" x14ac:dyDescent="0.3">
      <c r="A30" s="105"/>
      <c r="B30" s="42" t="s">
        <v>33</v>
      </c>
      <c r="C30" s="43">
        <v>20</v>
      </c>
      <c r="D30" s="44">
        <v>1</v>
      </c>
      <c r="E30" s="44">
        <v>2</v>
      </c>
      <c r="F30" s="44">
        <v>3</v>
      </c>
      <c r="G30" s="45">
        <v>4</v>
      </c>
      <c r="H30" s="46">
        <v>5</v>
      </c>
      <c r="I30" s="46">
        <v>6</v>
      </c>
      <c r="J30" s="46">
        <v>7</v>
      </c>
      <c r="K30" s="37">
        <f>SUM(D32:J32)</f>
        <v>0</v>
      </c>
    </row>
    <row r="31" spans="1:11" ht="34.950000000000003" customHeight="1" x14ac:dyDescent="0.25">
      <c r="A31" s="105"/>
      <c r="B31" s="154"/>
      <c r="C31" s="154"/>
      <c r="D31" s="27"/>
      <c r="E31" s="27"/>
      <c r="F31" s="27"/>
      <c r="G31" s="28"/>
      <c r="H31" s="24"/>
      <c r="I31" s="24"/>
      <c r="J31" s="24"/>
    </row>
    <row r="32" spans="1:11" ht="34.950000000000003" customHeight="1" thickBot="1" x14ac:dyDescent="0.3">
      <c r="A32" s="105"/>
      <c r="B32" s="182"/>
      <c r="C32" s="182"/>
      <c r="D32" s="29" t="str">
        <f>((IF(D31="X",D30,"0")))</f>
        <v>0</v>
      </c>
      <c r="E32" s="29" t="str">
        <f>((IF(E31="X",E30,"0")))</f>
        <v>0</v>
      </c>
      <c r="F32" s="29" t="str">
        <f>((IF(F31="X",F30,"0")))</f>
        <v>0</v>
      </c>
      <c r="G32" s="30" t="str">
        <f>((IF(G31="X",G30,"0")))</f>
        <v>0</v>
      </c>
      <c r="H32" s="32" t="str">
        <f>(IF(H31="X",H30,"0"))</f>
        <v>0</v>
      </c>
      <c r="I32" s="32" t="str">
        <f>(IF(I31="X",I30,"0"))</f>
        <v>0</v>
      </c>
      <c r="J32" s="32" t="str">
        <f>(IF(J31="X",J30,"0"))</f>
        <v>0</v>
      </c>
    </row>
    <row r="33" spans="1:11" ht="34.950000000000003" customHeight="1" thickBot="1" x14ac:dyDescent="0.3">
      <c r="A33" s="105"/>
      <c r="B33" s="40" t="s">
        <v>36</v>
      </c>
      <c r="C33" s="41">
        <v>16</v>
      </c>
      <c r="D33" s="44">
        <v>1</v>
      </c>
      <c r="E33" s="44">
        <v>2</v>
      </c>
      <c r="F33" s="44">
        <v>3</v>
      </c>
      <c r="G33" s="45">
        <v>4</v>
      </c>
      <c r="H33" s="46">
        <v>5</v>
      </c>
      <c r="I33" s="46">
        <v>6</v>
      </c>
      <c r="J33" s="46">
        <v>7</v>
      </c>
      <c r="K33" s="37">
        <f>SUM(D35:J35)</f>
        <v>0</v>
      </c>
    </row>
    <row r="34" spans="1:11" ht="34.950000000000003" customHeight="1" x14ac:dyDescent="0.25">
      <c r="A34" s="105"/>
      <c r="B34" s="154"/>
      <c r="C34" s="154"/>
      <c r="D34" s="27"/>
      <c r="E34" s="27"/>
      <c r="F34" s="27"/>
      <c r="G34" s="28"/>
      <c r="H34" s="24"/>
      <c r="I34" s="24"/>
      <c r="J34" s="24"/>
    </row>
    <row r="35" spans="1:11" ht="34.950000000000003" customHeight="1" thickBot="1" x14ac:dyDescent="0.3">
      <c r="A35" s="105"/>
      <c r="B35" s="182"/>
      <c r="C35" s="182"/>
      <c r="D35" s="29" t="str">
        <f>((IF(D34="X",D33,"0")))</f>
        <v>0</v>
      </c>
      <c r="E35" s="29" t="str">
        <f t="shared" ref="E35" si="0">((IF(E34="X",E33,"0")))</f>
        <v>0</v>
      </c>
      <c r="F35" s="29" t="str">
        <f>((IF(F34="X",F33,"0")))</f>
        <v>0</v>
      </c>
      <c r="G35" s="30" t="str">
        <f>((IF(G34="X",G33,"0")))</f>
        <v>0</v>
      </c>
      <c r="H35" s="32" t="str">
        <f>((IF(H34="X",H33,"0")))</f>
        <v>0</v>
      </c>
      <c r="I35" s="32" t="str">
        <f>((IF(I34="X",I33,"0")))</f>
        <v>0</v>
      </c>
      <c r="J35" s="32" t="str">
        <f>((IF(J34="X",J33,"0")))</f>
        <v>0</v>
      </c>
    </row>
    <row r="36" spans="1:11" ht="34.950000000000003" customHeight="1" thickBot="1" x14ac:dyDescent="0.3">
      <c r="A36" s="105"/>
      <c r="B36" s="40" t="s">
        <v>34</v>
      </c>
      <c r="C36" s="41">
        <v>15</v>
      </c>
      <c r="D36" s="44">
        <v>1</v>
      </c>
      <c r="E36" s="44">
        <v>2</v>
      </c>
      <c r="F36" s="44">
        <v>3</v>
      </c>
      <c r="G36" s="45">
        <v>4</v>
      </c>
      <c r="H36" s="46">
        <v>5</v>
      </c>
      <c r="I36" s="46">
        <v>6</v>
      </c>
      <c r="J36" s="46">
        <v>7</v>
      </c>
      <c r="K36" s="37">
        <f>SUM(D38:J38)</f>
        <v>0</v>
      </c>
    </row>
    <row r="37" spans="1:11" ht="34.950000000000003" customHeight="1" thickBot="1" x14ac:dyDescent="0.3">
      <c r="A37" s="105"/>
      <c r="B37" s="154"/>
      <c r="C37" s="154"/>
      <c r="D37" s="27"/>
      <c r="E37" s="27"/>
      <c r="F37" s="27"/>
      <c r="G37" s="28"/>
      <c r="H37" s="24"/>
      <c r="I37" s="24"/>
      <c r="J37" s="24"/>
    </row>
    <row r="38" spans="1:11" ht="15" hidden="1" customHeight="1" thickBot="1" x14ac:dyDescent="0.3">
      <c r="A38" s="105"/>
      <c r="B38" s="136"/>
      <c r="C38" s="136"/>
      <c r="D38" s="34" t="str">
        <f>((IF(D37="X",D36,"0")))</f>
        <v>0</v>
      </c>
      <c r="E38" s="34" t="str">
        <f t="shared" ref="E38:F38" si="1">((IF(E37="X",E36,"0")))</f>
        <v>0</v>
      </c>
      <c r="F38" s="34" t="str">
        <f t="shared" si="1"/>
        <v>0</v>
      </c>
      <c r="G38" s="35" t="str">
        <f>((IF(G37="X",G36,"0")))</f>
        <v>0</v>
      </c>
      <c r="H38" s="36" t="str">
        <f>((IF(H37="X",H36,"0")))</f>
        <v>0</v>
      </c>
      <c r="I38" s="36" t="str">
        <f t="shared" ref="I38:J38" si="2">((IF(I37="X",I36,"0")))</f>
        <v>0</v>
      </c>
      <c r="J38" s="36" t="str">
        <f t="shared" si="2"/>
        <v>0</v>
      </c>
    </row>
    <row r="39" spans="1:11" s="61" customFormat="1" ht="45" customHeight="1" thickBot="1" x14ac:dyDescent="0.3">
      <c r="B39" s="68" t="s">
        <v>41</v>
      </c>
      <c r="C39" s="69">
        <f>C36+C33+C30</f>
        <v>51</v>
      </c>
      <c r="D39" s="176">
        <f>(K30*C30)+(K33*C33)+(K36*C36)</f>
        <v>0</v>
      </c>
      <c r="E39" s="177"/>
      <c r="F39" s="177"/>
      <c r="G39" s="177"/>
      <c r="H39" s="161">
        <f>D39/(C39*7)</f>
        <v>0</v>
      </c>
      <c r="I39" s="162"/>
      <c r="J39" s="162"/>
      <c r="K39" s="163"/>
    </row>
    <row r="40" spans="1:11" s="106" customFormat="1" ht="15" customHeight="1" thickBot="1" x14ac:dyDescent="0.3">
      <c r="B40" s="126" t="s">
        <v>9</v>
      </c>
      <c r="C40" s="127"/>
      <c r="D40" s="127"/>
      <c r="E40" s="127"/>
      <c r="F40" s="127"/>
      <c r="G40" s="127"/>
      <c r="H40" s="127"/>
      <c r="I40" s="127"/>
      <c r="J40" s="127"/>
      <c r="K40" s="128"/>
    </row>
    <row r="41" spans="1:11" s="106" customFormat="1" ht="25.05" customHeight="1" x14ac:dyDescent="0.25">
      <c r="B41" s="129" t="s">
        <v>30</v>
      </c>
      <c r="C41" s="130"/>
      <c r="D41" s="130"/>
      <c r="E41" s="130"/>
      <c r="F41" s="130"/>
      <c r="G41" s="130"/>
      <c r="H41" s="130"/>
      <c r="I41" s="130"/>
      <c r="J41" s="130"/>
      <c r="K41" s="131"/>
    </row>
    <row r="42" spans="1:11" s="106" customFormat="1" x14ac:dyDescent="0.25">
      <c r="B42" s="107"/>
      <c r="C42" s="108"/>
      <c r="D42" s="108"/>
      <c r="E42" s="108"/>
      <c r="F42" s="108"/>
      <c r="G42" s="108"/>
      <c r="H42" s="108"/>
      <c r="I42" s="108"/>
      <c r="J42" s="108"/>
      <c r="K42" s="109"/>
    </row>
    <row r="43" spans="1:11" s="106" customFormat="1" x14ac:dyDescent="0.25">
      <c r="B43" s="107"/>
      <c r="C43" s="108"/>
      <c r="D43" s="108"/>
      <c r="E43" s="108"/>
      <c r="F43" s="108"/>
      <c r="G43" s="108"/>
      <c r="H43" s="108"/>
      <c r="I43" s="108"/>
      <c r="J43" s="108"/>
      <c r="K43" s="109"/>
    </row>
    <row r="44" spans="1:11" s="106" customFormat="1" x14ac:dyDescent="0.25">
      <c r="B44" s="107"/>
      <c r="C44" s="108"/>
      <c r="D44" s="108"/>
      <c r="E44" s="108"/>
      <c r="F44" s="108"/>
      <c r="G44" s="108"/>
      <c r="H44" s="108"/>
      <c r="I44" s="108"/>
      <c r="J44" s="108"/>
      <c r="K44" s="109"/>
    </row>
    <row r="45" spans="1:11" s="106" customFormat="1" x14ac:dyDescent="0.25">
      <c r="B45" s="107"/>
      <c r="C45" s="108"/>
      <c r="D45" s="108"/>
      <c r="E45" s="108"/>
      <c r="F45" s="108"/>
      <c r="G45" s="108"/>
      <c r="H45" s="108"/>
      <c r="I45" s="108"/>
      <c r="J45" s="108"/>
      <c r="K45" s="109"/>
    </row>
    <row r="46" spans="1:11" s="106" customFormat="1" x14ac:dyDescent="0.25">
      <c r="B46" s="107"/>
      <c r="C46" s="108"/>
      <c r="D46" s="108"/>
      <c r="E46" s="108"/>
      <c r="F46" s="108"/>
      <c r="G46" s="108"/>
      <c r="H46" s="108"/>
      <c r="I46" s="108"/>
      <c r="J46" s="108"/>
      <c r="K46" s="109"/>
    </row>
    <row r="47" spans="1:11" s="61" customFormat="1" ht="13.8" thickBot="1" x14ac:dyDescent="0.3">
      <c r="B47" s="110"/>
      <c r="C47" s="111"/>
      <c r="D47" s="111"/>
      <c r="E47" s="111"/>
      <c r="F47" s="111"/>
      <c r="G47" s="111"/>
      <c r="H47" s="111"/>
      <c r="I47" s="111"/>
      <c r="J47" s="111"/>
      <c r="K47" s="112"/>
    </row>
    <row r="48" spans="1:11" s="61" customFormat="1" ht="15" customHeight="1" x14ac:dyDescent="0.25">
      <c r="B48" s="90" t="s">
        <v>0</v>
      </c>
      <c r="C48" s="164" t="s">
        <v>27</v>
      </c>
      <c r="D48" s="164"/>
      <c r="E48" s="164"/>
      <c r="F48" s="165"/>
      <c r="G48" s="108"/>
      <c r="H48" s="166" t="s">
        <v>1</v>
      </c>
      <c r="I48" s="167"/>
      <c r="J48" s="167"/>
      <c r="K48" s="92"/>
    </row>
    <row r="49" spans="1:11" s="61" customFormat="1" ht="15" customHeight="1" x14ac:dyDescent="0.25">
      <c r="B49" s="93" t="s">
        <v>2</v>
      </c>
      <c r="C49" s="168"/>
      <c r="D49" s="168"/>
      <c r="E49" s="168"/>
      <c r="F49" s="169"/>
      <c r="G49" s="108"/>
      <c r="H49" s="170">
        <f>H2</f>
        <v>2022</v>
      </c>
      <c r="I49" s="171"/>
      <c r="J49" s="172"/>
      <c r="K49" s="92"/>
    </row>
    <row r="50" spans="1:11" s="61" customFormat="1" ht="15" customHeight="1" x14ac:dyDescent="0.25">
      <c r="B50" s="95" t="s">
        <v>3</v>
      </c>
      <c r="C50" s="168" t="str">
        <f>C3</f>
        <v>Nome Cognome</v>
      </c>
      <c r="D50" s="168"/>
      <c r="E50" s="168"/>
      <c r="F50" s="169"/>
      <c r="G50" s="108"/>
      <c r="H50" s="173"/>
      <c r="I50" s="174"/>
      <c r="J50" s="175"/>
      <c r="K50" s="92"/>
    </row>
    <row r="51" spans="1:11" s="61" customFormat="1" ht="15" customHeight="1" x14ac:dyDescent="0.25">
      <c r="B51" s="97" t="s">
        <v>4</v>
      </c>
      <c r="C51" s="178" t="str">
        <f>C4</f>
        <v>Area</v>
      </c>
      <c r="D51" s="178"/>
      <c r="E51" s="178"/>
      <c r="F51" s="179"/>
      <c r="G51" s="108"/>
      <c r="H51" s="108"/>
      <c r="I51" s="108"/>
      <c r="J51" s="108"/>
      <c r="K51" s="92"/>
    </row>
    <row r="52" spans="1:11" s="61" customFormat="1" ht="15" customHeight="1" thickBot="1" x14ac:dyDescent="0.3">
      <c r="B52" s="99" t="s">
        <v>5</v>
      </c>
      <c r="C52" s="180" t="str">
        <f>C5</f>
        <v>Istruttore Direttivo/Amministrativo</v>
      </c>
      <c r="D52" s="180"/>
      <c r="E52" s="180"/>
      <c r="F52" s="181"/>
      <c r="G52" s="108"/>
      <c r="H52" s="108"/>
      <c r="I52" s="108"/>
      <c r="J52" s="108"/>
      <c r="K52" s="92"/>
    </row>
    <row r="53" spans="1:11" s="61" customFormat="1" ht="10.050000000000001" customHeight="1" thickBot="1" x14ac:dyDescent="0.3">
      <c r="B53" s="107"/>
      <c r="C53" s="108"/>
      <c r="D53" s="108"/>
      <c r="E53" s="108"/>
      <c r="F53" s="108"/>
      <c r="G53" s="108"/>
      <c r="H53" s="108"/>
      <c r="I53" s="108"/>
      <c r="J53" s="108"/>
      <c r="K53" s="92"/>
    </row>
    <row r="54" spans="1:11" ht="45" customHeight="1" thickBot="1" x14ac:dyDescent="0.3">
      <c r="A54" s="113"/>
      <c r="B54" s="75" t="s">
        <v>23</v>
      </c>
      <c r="C54" s="76" t="s">
        <v>45</v>
      </c>
      <c r="D54" s="156" t="s">
        <v>22</v>
      </c>
      <c r="E54" s="156"/>
      <c r="F54" s="156"/>
      <c r="G54" s="157"/>
      <c r="H54" s="158">
        <v>0.49</v>
      </c>
      <c r="I54" s="159"/>
      <c r="J54" s="160"/>
    </row>
    <row r="55" spans="1:11" ht="34.950000000000003" customHeight="1" thickBot="1" x14ac:dyDescent="0.3">
      <c r="A55" s="105"/>
      <c r="B55" s="47" t="s">
        <v>37</v>
      </c>
      <c r="C55" s="48">
        <v>14</v>
      </c>
      <c r="D55" s="52">
        <v>1</v>
      </c>
      <c r="E55" s="52">
        <v>2</v>
      </c>
      <c r="F55" s="52">
        <v>3</v>
      </c>
      <c r="G55" s="53">
        <v>4</v>
      </c>
      <c r="H55" s="54">
        <v>5</v>
      </c>
      <c r="I55" s="54">
        <v>6</v>
      </c>
      <c r="J55" s="55">
        <v>7</v>
      </c>
      <c r="K55" s="26">
        <f>SUM(D59:J59)/3</f>
        <v>0</v>
      </c>
    </row>
    <row r="56" spans="1:11" ht="34.950000000000003" customHeight="1" x14ac:dyDescent="0.25">
      <c r="A56" s="105"/>
      <c r="B56" s="154" t="s">
        <v>83</v>
      </c>
      <c r="C56" s="154"/>
      <c r="D56" s="27"/>
      <c r="E56" s="27"/>
      <c r="F56" s="27"/>
      <c r="G56" s="28"/>
      <c r="H56" s="24"/>
      <c r="I56" s="24"/>
      <c r="J56" s="24"/>
    </row>
    <row r="57" spans="1:11" ht="34.950000000000003" customHeight="1" x14ac:dyDescent="0.25">
      <c r="A57" s="105"/>
      <c r="B57" s="154" t="s">
        <v>82</v>
      </c>
      <c r="C57" s="154"/>
      <c r="D57" s="27"/>
      <c r="E57" s="27"/>
      <c r="F57" s="27"/>
      <c r="G57" s="28"/>
      <c r="H57" s="24"/>
      <c r="I57" s="24"/>
      <c r="J57" s="24"/>
    </row>
    <row r="58" spans="1:11" ht="34.950000000000003" customHeight="1" x14ac:dyDescent="0.25">
      <c r="A58" s="105"/>
      <c r="B58" s="154" t="s">
        <v>84</v>
      </c>
      <c r="C58" s="154"/>
      <c r="D58" s="27"/>
      <c r="E58" s="27"/>
      <c r="F58" s="27"/>
      <c r="G58" s="28"/>
      <c r="H58" s="24"/>
      <c r="I58" s="24"/>
      <c r="J58" s="24"/>
    </row>
    <row r="59" spans="1:11" ht="34.950000000000003" customHeight="1" thickBot="1" x14ac:dyDescent="0.3">
      <c r="A59" s="105"/>
      <c r="B59" s="136"/>
      <c r="C59" s="136"/>
      <c r="D59" s="34">
        <f>((IF(D56="X",D55,"0")+(IF(D57="X",D55,"0")+IF(D58="X",D55,"0"))))</f>
        <v>0</v>
      </c>
      <c r="E59" s="34">
        <f t="shared" ref="E59:J59" si="3">((IF(E56="X",E55,"0")+(IF(E57="X",E55,"0")+IF(E58="X",E55,"0"))))</f>
        <v>0</v>
      </c>
      <c r="F59" s="34">
        <f t="shared" si="3"/>
        <v>0</v>
      </c>
      <c r="G59" s="35">
        <f t="shared" si="3"/>
        <v>0</v>
      </c>
      <c r="H59" s="36">
        <f t="shared" si="3"/>
        <v>0</v>
      </c>
      <c r="I59" s="36">
        <f t="shared" si="3"/>
        <v>0</v>
      </c>
      <c r="J59" s="36">
        <f t="shared" si="3"/>
        <v>0</v>
      </c>
    </row>
    <row r="60" spans="1:11" ht="34.950000000000003" customHeight="1" thickBot="1" x14ac:dyDescent="0.3">
      <c r="A60" s="105"/>
      <c r="B60" s="50" t="s">
        <v>43</v>
      </c>
      <c r="C60" s="51">
        <v>12</v>
      </c>
      <c r="D60" s="52">
        <v>1</v>
      </c>
      <c r="E60" s="52">
        <v>2</v>
      </c>
      <c r="F60" s="52">
        <v>3</v>
      </c>
      <c r="G60" s="53">
        <v>4</v>
      </c>
      <c r="H60" s="54">
        <v>5</v>
      </c>
      <c r="I60" s="54">
        <v>6</v>
      </c>
      <c r="J60" s="55">
        <v>7</v>
      </c>
      <c r="K60" s="26">
        <f>SUM(D64:J64)/3</f>
        <v>0</v>
      </c>
    </row>
    <row r="61" spans="1:11" ht="34.950000000000003" customHeight="1" x14ac:dyDescent="0.25">
      <c r="A61" s="105"/>
      <c r="B61" s="155" t="s">
        <v>47</v>
      </c>
      <c r="C61" s="155"/>
      <c r="D61" s="31"/>
      <c r="E61" s="31"/>
      <c r="F61" s="31"/>
      <c r="G61" s="49"/>
      <c r="H61" s="25"/>
      <c r="I61" s="25"/>
      <c r="J61" s="24"/>
    </row>
    <row r="62" spans="1:11" ht="34.950000000000003" customHeight="1" x14ac:dyDescent="0.25">
      <c r="A62" s="105"/>
      <c r="B62" s="135" t="s">
        <v>48</v>
      </c>
      <c r="C62" s="135"/>
      <c r="D62" s="27"/>
      <c r="E62" s="27"/>
      <c r="F62" s="27"/>
      <c r="G62" s="28"/>
      <c r="H62" s="24"/>
      <c r="I62" s="24"/>
      <c r="J62" s="24"/>
    </row>
    <row r="63" spans="1:11" ht="34.950000000000003" customHeight="1" x14ac:dyDescent="0.25">
      <c r="A63" s="105"/>
      <c r="B63" s="154" t="s">
        <v>49</v>
      </c>
      <c r="C63" s="154"/>
      <c r="D63" s="27"/>
      <c r="E63" s="27"/>
      <c r="F63" s="27"/>
      <c r="G63" s="28"/>
      <c r="H63" s="24"/>
      <c r="I63" s="24"/>
      <c r="J63" s="24"/>
    </row>
    <row r="64" spans="1:11" ht="34.950000000000003" customHeight="1" thickBot="1" x14ac:dyDescent="0.3">
      <c r="A64" s="105"/>
      <c r="B64" s="136"/>
      <c r="C64" s="136"/>
      <c r="D64" s="34">
        <f>((IF(D61="X",D60,"0")+(IF(D62="X",D60,"0")+IF(D63="X",D60,"0"))))</f>
        <v>0</v>
      </c>
      <c r="E64" s="34">
        <f t="shared" ref="E64:J64" si="4">((IF(E61="X",E60,"0")+(IF(E62="X",E60,"0")+IF(E63="X",E60,"0"))))</f>
        <v>0</v>
      </c>
      <c r="F64" s="34">
        <f t="shared" si="4"/>
        <v>0</v>
      </c>
      <c r="G64" s="35">
        <f t="shared" si="4"/>
        <v>0</v>
      </c>
      <c r="H64" s="36">
        <f t="shared" si="4"/>
        <v>0</v>
      </c>
      <c r="I64" s="36">
        <f t="shared" si="4"/>
        <v>0</v>
      </c>
      <c r="J64" s="36">
        <f t="shared" si="4"/>
        <v>0</v>
      </c>
    </row>
    <row r="65" spans="1:11" ht="34.950000000000003" customHeight="1" thickBot="1" x14ac:dyDescent="0.3">
      <c r="A65" s="105"/>
      <c r="B65" s="50" t="s">
        <v>25</v>
      </c>
      <c r="C65" s="51">
        <v>11</v>
      </c>
      <c r="D65" s="52">
        <v>1</v>
      </c>
      <c r="E65" s="52">
        <v>2</v>
      </c>
      <c r="F65" s="52">
        <v>3</v>
      </c>
      <c r="G65" s="53">
        <v>4</v>
      </c>
      <c r="H65" s="54">
        <v>5</v>
      </c>
      <c r="I65" s="54">
        <v>6</v>
      </c>
      <c r="J65" s="55">
        <v>7</v>
      </c>
      <c r="K65" s="26">
        <f>SUM(D69:J69)/3</f>
        <v>0</v>
      </c>
    </row>
    <row r="66" spans="1:11" ht="34.950000000000003" customHeight="1" x14ac:dyDescent="0.25">
      <c r="A66" s="105"/>
      <c r="B66" s="155" t="s">
        <v>50</v>
      </c>
      <c r="C66" s="155"/>
      <c r="D66" s="31"/>
      <c r="E66" s="31"/>
      <c r="F66" s="31"/>
      <c r="G66" s="49"/>
      <c r="H66" s="25"/>
      <c r="I66" s="25"/>
      <c r="J66" s="24"/>
    </row>
    <row r="67" spans="1:11" ht="34.950000000000003" customHeight="1" x14ac:dyDescent="0.25">
      <c r="A67" s="105"/>
      <c r="B67" s="154" t="s">
        <v>51</v>
      </c>
      <c r="C67" s="154"/>
      <c r="D67" s="27"/>
      <c r="E67" s="27"/>
      <c r="F67" s="27"/>
      <c r="G67" s="28"/>
      <c r="H67" s="24"/>
      <c r="I67" s="24"/>
      <c r="J67" s="24"/>
    </row>
    <row r="68" spans="1:11" ht="34.950000000000003" customHeight="1" x14ac:dyDescent="0.25">
      <c r="A68" s="105"/>
      <c r="B68" s="154" t="s">
        <v>52</v>
      </c>
      <c r="C68" s="154"/>
      <c r="D68" s="27"/>
      <c r="E68" s="27"/>
      <c r="F68" s="27"/>
      <c r="G68" s="28"/>
      <c r="H68" s="24"/>
      <c r="I68" s="24"/>
      <c r="J68" s="24"/>
    </row>
    <row r="69" spans="1:11" ht="34.950000000000003" customHeight="1" thickBot="1" x14ac:dyDescent="0.3">
      <c r="A69" s="105"/>
      <c r="B69" s="136"/>
      <c r="C69" s="136"/>
      <c r="D69" s="34">
        <f t="shared" ref="D69:J69" si="5">((IF(D66="X",D65,"0")+IF(D67="X",D65,"0")+(IF(D68="X",D65,"0"))))</f>
        <v>0</v>
      </c>
      <c r="E69" s="34">
        <f t="shared" si="5"/>
        <v>0</v>
      </c>
      <c r="F69" s="34">
        <f t="shared" si="5"/>
        <v>0</v>
      </c>
      <c r="G69" s="35">
        <f t="shared" si="5"/>
        <v>0</v>
      </c>
      <c r="H69" s="36">
        <f t="shared" si="5"/>
        <v>0</v>
      </c>
      <c r="I69" s="36">
        <f t="shared" si="5"/>
        <v>0</v>
      </c>
      <c r="J69" s="36">
        <f t="shared" si="5"/>
        <v>0</v>
      </c>
    </row>
    <row r="70" spans="1:11" ht="34.950000000000003" customHeight="1" thickBot="1" x14ac:dyDescent="0.3">
      <c r="A70" s="105"/>
      <c r="B70" s="50" t="s">
        <v>38</v>
      </c>
      <c r="C70" s="51">
        <v>12</v>
      </c>
      <c r="D70" s="52">
        <v>1</v>
      </c>
      <c r="E70" s="52">
        <v>2</v>
      </c>
      <c r="F70" s="52">
        <v>3</v>
      </c>
      <c r="G70" s="53">
        <v>4</v>
      </c>
      <c r="H70" s="54">
        <v>5</v>
      </c>
      <c r="I70" s="54">
        <v>6</v>
      </c>
      <c r="J70" s="55">
        <v>7</v>
      </c>
      <c r="K70" s="26">
        <f>SUM(D75:J75)/4</f>
        <v>0</v>
      </c>
    </row>
    <row r="71" spans="1:11" ht="34.950000000000003" customHeight="1" x14ac:dyDescent="0.25">
      <c r="A71" s="105"/>
      <c r="B71" s="212" t="s">
        <v>55</v>
      </c>
      <c r="C71" s="213"/>
      <c r="D71" s="31"/>
      <c r="E71" s="31"/>
      <c r="F71" s="31"/>
      <c r="G71" s="49"/>
      <c r="H71" s="25"/>
      <c r="I71" s="25"/>
      <c r="J71" s="24"/>
    </row>
    <row r="72" spans="1:11" ht="34.950000000000003" customHeight="1" x14ac:dyDescent="0.25">
      <c r="A72" s="105"/>
      <c r="B72" s="135" t="s">
        <v>68</v>
      </c>
      <c r="C72" s="135"/>
      <c r="D72" s="27"/>
      <c r="E72" s="27"/>
      <c r="F72" s="27"/>
      <c r="G72" s="28"/>
      <c r="H72" s="24"/>
      <c r="I72" s="24"/>
      <c r="J72" s="24"/>
    </row>
    <row r="73" spans="1:11" ht="34.950000000000003" customHeight="1" x14ac:dyDescent="0.25">
      <c r="A73" s="105"/>
      <c r="B73" s="135" t="s">
        <v>54</v>
      </c>
      <c r="C73" s="135"/>
      <c r="D73" s="27"/>
      <c r="E73" s="27"/>
      <c r="F73" s="27"/>
      <c r="G73" s="28"/>
      <c r="H73" s="24"/>
      <c r="I73" s="24"/>
      <c r="J73" s="24"/>
    </row>
    <row r="74" spans="1:11" ht="34.950000000000003" customHeight="1" x14ac:dyDescent="0.25">
      <c r="A74" s="105"/>
      <c r="B74" s="135" t="s">
        <v>53</v>
      </c>
      <c r="C74" s="135"/>
      <c r="D74" s="85"/>
      <c r="E74" s="85"/>
      <c r="F74" s="85"/>
      <c r="G74" s="86"/>
      <c r="H74" s="87"/>
      <c r="I74" s="87"/>
      <c r="J74" s="87"/>
    </row>
    <row r="75" spans="1:11" ht="34.950000000000003" customHeight="1" thickBot="1" x14ac:dyDescent="0.3">
      <c r="A75" s="105"/>
      <c r="B75" s="136"/>
      <c r="C75" s="136"/>
      <c r="D75" s="34">
        <f>((IF(D71="X",D70,"0")+IF(D72="X",D70,"0")+(IF(D73="X",D70,"0")+(IF(D74="X",D70,"0")))))</f>
        <v>0</v>
      </c>
      <c r="E75" s="34">
        <f t="shared" ref="E75" si="6">((IF(E71="X",E70,"0")+IF(E72="X",E70,"0")+(IF(E73="X",E70,"0")+(IF(E74="X",E70,"0")))))</f>
        <v>0</v>
      </c>
      <c r="F75" s="34">
        <f>((IF(F71="X",F70,"0")+IF(F72="X",F70,"0")+(IF(F73="X",F70,"0")+(IF(F74="X",F70,"0")))))</f>
        <v>0</v>
      </c>
      <c r="G75" s="35">
        <f>((IF(G71="X",G70,"0")+IF(G72="X",G70,"0")+(IF(G73="X",G70,"0")+(IF(G74="X",G70,"0")))))</f>
        <v>0</v>
      </c>
      <c r="H75" s="36">
        <f>((IF(H71="X",H70,"0")+IF(H72="X",H70,"0")+(IF(H73="X",H70,"0")+(IF(H74="X",H70,"0")))))</f>
        <v>0</v>
      </c>
      <c r="I75" s="36">
        <f t="shared" ref="I75" si="7">((IF(I71="X",I70,"0")+IF(I72="X",I70,"0")+(IF(I73="X",I70,"0")+(IF(I74="X",I70,"0")))))</f>
        <v>0</v>
      </c>
      <c r="J75" s="36">
        <f>((IF(J71="X",J70,"0")+IF(J72="X",J70,"0")+(IF(J73="X",J70,"0")+(IF(J74="X",J70,"0")))))</f>
        <v>0</v>
      </c>
    </row>
    <row r="76" spans="1:11" s="61" customFormat="1" ht="45" customHeight="1" thickBot="1" x14ac:dyDescent="0.3">
      <c r="B76" s="62" t="s">
        <v>24</v>
      </c>
      <c r="C76" s="77">
        <f>C55+C60+C65+C70</f>
        <v>49</v>
      </c>
      <c r="D76" s="137">
        <f>K55*C55+K60*C60+K65*C65+K70*C70</f>
        <v>0</v>
      </c>
      <c r="E76" s="138"/>
      <c r="F76" s="138"/>
      <c r="G76" s="138"/>
      <c r="H76" s="139">
        <f>D76/(C76*7)</f>
        <v>0</v>
      </c>
      <c r="I76" s="140"/>
      <c r="J76" s="140"/>
      <c r="K76" s="141"/>
    </row>
    <row r="77" spans="1:11" ht="10.050000000000001" customHeight="1" thickBot="1" x14ac:dyDescent="0.3">
      <c r="A77" s="113"/>
      <c r="B77" s="108"/>
      <c r="C77" s="108"/>
      <c r="D77" s="108"/>
      <c r="E77" s="108"/>
      <c r="F77" s="108"/>
      <c r="G77" s="108"/>
      <c r="H77" s="108"/>
      <c r="I77" s="108"/>
      <c r="J77" s="108"/>
    </row>
    <row r="78" spans="1:11" s="61" customFormat="1" ht="39" hidden="1" customHeight="1" thickBot="1" x14ac:dyDescent="0.3">
      <c r="C78" s="56"/>
      <c r="D78" s="57"/>
      <c r="E78" s="58"/>
      <c r="F78" s="59"/>
      <c r="G78" s="60"/>
      <c r="H78" s="60"/>
      <c r="I78" s="60"/>
    </row>
    <row r="79" spans="1:11" s="61" customFormat="1" ht="34.950000000000003" customHeight="1" thickBot="1" x14ac:dyDescent="0.3">
      <c r="B79" s="78" t="s">
        <v>39</v>
      </c>
      <c r="C79" s="142">
        <f>H39</f>
        <v>0</v>
      </c>
      <c r="D79" s="143"/>
      <c r="E79" s="144" t="s">
        <v>32</v>
      </c>
      <c r="F79" s="144"/>
      <c r="G79" s="145"/>
      <c r="H79" s="148">
        <f>(C79*H29)+(C80*H54)</f>
        <v>0</v>
      </c>
      <c r="I79" s="149"/>
      <c r="J79" s="149"/>
      <c r="K79" s="150"/>
    </row>
    <row r="80" spans="1:11" s="61" customFormat="1" ht="34.950000000000003" customHeight="1" thickBot="1" x14ac:dyDescent="0.3">
      <c r="B80" s="79" t="s">
        <v>26</v>
      </c>
      <c r="C80" s="139">
        <f>H76</f>
        <v>0</v>
      </c>
      <c r="D80" s="141"/>
      <c r="E80" s="146"/>
      <c r="F80" s="146"/>
      <c r="G80" s="147"/>
      <c r="H80" s="151"/>
      <c r="I80" s="152"/>
      <c r="J80" s="152"/>
      <c r="K80" s="153"/>
    </row>
    <row r="81" spans="1:12" ht="13.8" hidden="1" thickBot="1" x14ac:dyDescent="0.3">
      <c r="A81" s="114" t="s">
        <v>8</v>
      </c>
      <c r="B81" s="115"/>
      <c r="C81" s="61"/>
      <c r="D81" s="61"/>
      <c r="E81" s="61"/>
      <c r="F81" s="61"/>
      <c r="G81" s="61"/>
      <c r="H81" s="61"/>
      <c r="I81" s="61"/>
      <c r="J81" s="61"/>
    </row>
    <row r="82" spans="1:12" ht="15" customHeight="1" thickBot="1" x14ac:dyDescent="0.3">
      <c r="A82" s="114"/>
      <c r="B82" s="126" t="s">
        <v>9</v>
      </c>
      <c r="C82" s="127"/>
      <c r="D82" s="127"/>
      <c r="E82" s="127"/>
      <c r="F82" s="127"/>
      <c r="G82" s="127"/>
      <c r="H82" s="127"/>
      <c r="I82" s="127"/>
      <c r="J82" s="127"/>
      <c r="K82" s="128"/>
    </row>
    <row r="83" spans="1:12" ht="34.950000000000003" customHeight="1" x14ac:dyDescent="0.25">
      <c r="A83" s="92" t="s">
        <v>10</v>
      </c>
      <c r="B83" s="129" t="s">
        <v>29</v>
      </c>
      <c r="C83" s="130"/>
      <c r="D83" s="130"/>
      <c r="E83" s="130"/>
      <c r="F83" s="130"/>
      <c r="G83" s="130"/>
      <c r="H83" s="130"/>
      <c r="I83" s="130"/>
      <c r="J83" s="130"/>
      <c r="K83" s="131"/>
    </row>
    <row r="84" spans="1:12" ht="13.05" customHeight="1" x14ac:dyDescent="0.25">
      <c r="A84" s="114" t="s">
        <v>11</v>
      </c>
      <c r="B84" s="107"/>
      <c r="C84" s="108"/>
      <c r="D84" s="108"/>
      <c r="E84" s="108"/>
      <c r="F84" s="108"/>
      <c r="G84" s="108"/>
      <c r="H84" s="108"/>
      <c r="I84" s="108"/>
      <c r="J84" s="108"/>
      <c r="K84" s="109"/>
    </row>
    <row r="85" spans="1:12" ht="13.05" customHeight="1" x14ac:dyDescent="0.25">
      <c r="A85" s="114" t="s">
        <v>12</v>
      </c>
      <c r="B85" s="107"/>
      <c r="C85" s="108"/>
      <c r="D85" s="108"/>
      <c r="E85" s="108"/>
      <c r="F85" s="108"/>
      <c r="G85" s="108"/>
      <c r="H85" s="108"/>
      <c r="I85" s="108"/>
      <c r="J85" s="108"/>
      <c r="K85" s="109"/>
    </row>
    <row r="86" spans="1:12" ht="13.05" customHeight="1" x14ac:dyDescent="0.25">
      <c r="A86" s="114" t="s">
        <v>13</v>
      </c>
      <c r="B86" s="107"/>
      <c r="C86" s="108"/>
      <c r="D86" s="108"/>
      <c r="E86" s="108"/>
      <c r="F86" s="108"/>
      <c r="G86" s="108"/>
      <c r="H86" s="108"/>
      <c r="I86" s="108"/>
      <c r="J86" s="108"/>
      <c r="K86" s="109"/>
    </row>
    <row r="87" spans="1:12" ht="13.05" customHeight="1" x14ac:dyDescent="0.25">
      <c r="A87" s="114" t="s">
        <v>14</v>
      </c>
      <c r="B87" s="107"/>
      <c r="C87" s="108"/>
      <c r="D87" s="108"/>
      <c r="E87" s="108"/>
      <c r="F87" s="108"/>
      <c r="G87" s="108"/>
      <c r="H87" s="108"/>
      <c r="I87" s="108"/>
      <c r="J87" s="108"/>
      <c r="K87" s="109"/>
    </row>
    <row r="88" spans="1:12" ht="13.05" customHeight="1" x14ac:dyDescent="0.25">
      <c r="A88" s="114" t="s">
        <v>15</v>
      </c>
      <c r="B88" s="107"/>
      <c r="C88" s="108"/>
      <c r="D88" s="108"/>
      <c r="E88" s="108"/>
      <c r="F88" s="108"/>
      <c r="G88" s="108"/>
      <c r="H88" s="108"/>
      <c r="I88" s="108"/>
      <c r="J88" s="108"/>
      <c r="K88" s="109"/>
    </row>
    <row r="89" spans="1:12" ht="13.05" customHeight="1" thickBot="1" x14ac:dyDescent="0.3">
      <c r="A89" s="114" t="s">
        <v>16</v>
      </c>
      <c r="B89" s="110"/>
      <c r="C89" s="111"/>
      <c r="D89" s="111"/>
      <c r="E89" s="111"/>
      <c r="F89" s="111"/>
      <c r="G89" s="111"/>
      <c r="H89" s="111"/>
      <c r="I89" s="111"/>
      <c r="J89" s="111"/>
      <c r="K89" s="112"/>
    </row>
    <row r="90" spans="1:12" x14ac:dyDescent="0.25">
      <c r="A90" s="92" t="s">
        <v>17</v>
      </c>
    </row>
    <row r="91" spans="1:12" ht="13.8" hidden="1" thickBot="1" x14ac:dyDescent="0.3"/>
    <row r="92" spans="1:12" ht="13.8" hidden="1" thickBot="1" x14ac:dyDescent="0.3">
      <c r="B92" s="132" t="s">
        <v>18</v>
      </c>
      <c r="C92" s="133"/>
      <c r="D92" s="133"/>
      <c r="E92" s="133"/>
      <c r="F92" s="133"/>
      <c r="G92" s="133"/>
      <c r="H92" s="133"/>
      <c r="I92" s="133"/>
      <c r="J92" s="133"/>
      <c r="K92" s="134"/>
    </row>
    <row r="93" spans="1:12" ht="13.8" hidden="1" thickBot="1" x14ac:dyDescent="0.3">
      <c r="B93" s="116" t="s">
        <v>19</v>
      </c>
      <c r="C93" s="117" t="e">
        <f>((IF(#REF!="","0",1)*#REF!)+(IF(#REF!="","0",1)*#REF!)+(IF(#REF!="","0",1)*#REF!))</f>
        <v>#REF!</v>
      </c>
      <c r="D93" s="118" t="e">
        <f>((IF(#REF!="","0",2)*#REF!)+(IF(#REF!="","0",2)*#REF!)+(IF(#REF!="","0",2)*#REF!))</f>
        <v>#REF!</v>
      </c>
      <c r="E93" s="118" t="e">
        <f>((IF(#REF!="","0",3)*#REF!)+(IF(#REF!="","0",3)*#REF!)+(IF(#REF!="","0",3)*#REF!))</f>
        <v>#REF!</v>
      </c>
      <c r="F93" s="118" t="e">
        <f>((IF(#REF!="","0",4)*#REF!)+(IF(#REF!="","0",4)*#REF!)+(IF(#REF!="","0",4)*#REF!))</f>
        <v>#REF!</v>
      </c>
      <c r="G93" s="118" t="e">
        <f>((IF(#REF!="","0",5)*#REF!)+(IF(#REF!="","0",5)*#REF!)+(IF(#REF!="","0",5)*#REF!))</f>
        <v>#REF!</v>
      </c>
      <c r="H93" s="118" t="e">
        <f>((IF(#REF!="","0",6)*#REF!)+(IF(#REF!="","0",6)*#REF!)+(IF(#REF!="","0",6)*#REF!))</f>
        <v>#REF!</v>
      </c>
      <c r="I93" s="119" t="e">
        <f>((IF(#REF!="","0",7)*#REF!)+(IF(#REF!="","0",7)*#REF!)+(IF(#REF!="","0",7)*#REF!))</f>
        <v>#REF!</v>
      </c>
      <c r="J93" s="92" t="e">
        <f>SUM(C93:I93)</f>
        <v>#REF!</v>
      </c>
      <c r="K93" s="120" t="e">
        <f>J93/350</f>
        <v>#REF!</v>
      </c>
      <c r="L93" s="18"/>
    </row>
    <row r="94" spans="1:12" ht="13.8" hidden="1" thickBot="1" x14ac:dyDescent="0.3">
      <c r="B94" s="116" t="s">
        <v>20</v>
      </c>
      <c r="C94" s="121" t="e">
        <f>((IF(#REF!="","0",1)*#REF!)+(IF(#REF!="","0",1)*#REF!)+(IF(#REF!="","0",1)*#REF!)+(IF(#REF!="","0",1)*#REF!)+(IF(#REF!="","0",1)*#REF!)+(IF(#REF!="","0",1)*#REF!)+(IF(#REF!="","0",1)*#REF!))</f>
        <v>#REF!</v>
      </c>
      <c r="D94" s="121" t="e">
        <f>((IF(#REF!="","0",2)*#REF!)+(IF(#REF!="","0",2)*#REF!)+(IF(#REF!="","0",2)*#REF!)+(IF(#REF!="","0",2)*#REF!)+(IF(#REF!="","0",2)*#REF!)+(IF(#REF!="","0",2)*#REF!)+(IF(#REF!="","0",2)*#REF!))</f>
        <v>#REF!</v>
      </c>
      <c r="E94" s="121" t="e">
        <f>((IF(#REF!="","0",3)*#REF!)+(IF(#REF!="","0",3)*#REF!)+(IF(#REF!="","0",3)*#REF!)+(IF(#REF!="","0",3)*#REF!)+(IF(#REF!="","0",3)*#REF!)+(IF(#REF!="","0",3)*#REF!)+(IF(#REF!="","0",3)*#REF!))</f>
        <v>#REF!</v>
      </c>
      <c r="F94" s="121" t="e">
        <f>((IF(#REF!="","0",4)*#REF!)+(IF(#REF!="","0",4)*#REF!)+(IF(#REF!="","0",4)*#REF!)+(IF(#REF!="","0",4)*#REF!)+(IF(#REF!="","0",4)*#REF!)+(IF(#REF!="","0",4)*#REF!)+(IF(#REF!="","0",4)*#REF!))</f>
        <v>#REF!</v>
      </c>
      <c r="G94" s="121" t="e">
        <f>((IF(#REF!="","0",5)*#REF!)+(IF(#REF!="","0",5)*#REF!)+(IF(#REF!="","0",5)*#REF!)+(IF(#REF!="","0",5)*#REF!)+(IF(#REF!="","0",5)*#REF!)+(IF(#REF!="","0",5)*#REF!)+(IF(#REF!="","0",5)*#REF!))</f>
        <v>#REF!</v>
      </c>
      <c r="H94" s="121" t="e">
        <f>((IF(#REF!="","0",6)*#REF!)+(IF(#REF!="","0",6)*#REF!)+(IF(#REF!="","0",6)*#REF!)+(IF(#REF!="","0",6)*#REF!)+(IF(#REF!="","0",6)*#REF!)+(IF(#REF!="","0",6)*#REF!)+(IF(#REF!="","0",6)*#REF!))</f>
        <v>#REF!</v>
      </c>
      <c r="I94" s="121" t="e">
        <f>((IF(#REF!="","0",7)*#REF!)+(IF(#REF!="","0",7)*#REF!)+(IF(#REF!="","0",7)*#REF!)+(IF(#REF!="","0",7)*#REF!)+(IF(#REF!="","0",7)*#REF!)+(IF(#REF!="","0",7)*#REF!)+(IF(#REF!="","0",7)*#REF!))</f>
        <v>#REF!</v>
      </c>
      <c r="J94" s="122" t="e">
        <f>SUM(C94:I94)</f>
        <v>#REF!</v>
      </c>
      <c r="K94" s="120" t="e">
        <f>J94/350</f>
        <v>#REF!</v>
      </c>
      <c r="L94" s="18"/>
    </row>
    <row r="95" spans="1:12" ht="13.8" hidden="1" thickBot="1" x14ac:dyDescent="0.3">
      <c r="B95" s="123"/>
      <c r="C95" s="124"/>
      <c r="D95" s="124"/>
      <c r="E95" s="124"/>
      <c r="F95" s="124"/>
      <c r="G95" s="124"/>
      <c r="H95" s="124"/>
      <c r="I95" s="124"/>
      <c r="J95" s="124" t="e">
        <f>SUM(J93:J94)</f>
        <v>#REF!</v>
      </c>
      <c r="K95" s="125" t="e">
        <f>IF(J95&lt;490,0,J95/700)</f>
        <v>#REF!</v>
      </c>
      <c r="L95" s="18"/>
    </row>
  </sheetData>
  <mergeCells count="104">
    <mergeCell ref="I18:J18"/>
    <mergeCell ref="I19:J19"/>
    <mergeCell ref="I16:J16"/>
    <mergeCell ref="I17:J17"/>
    <mergeCell ref="B16:F16"/>
    <mergeCell ref="B17:F17"/>
    <mergeCell ref="B18:F18"/>
    <mergeCell ref="B19:F19"/>
    <mergeCell ref="B71:C71"/>
    <mergeCell ref="G27:H27"/>
    <mergeCell ref="I27:J27"/>
    <mergeCell ref="I20:J20"/>
    <mergeCell ref="I21:J21"/>
    <mergeCell ref="B20:F20"/>
    <mergeCell ref="B21:F21"/>
    <mergeCell ref="B22:C22"/>
    <mergeCell ref="D22:F22"/>
    <mergeCell ref="G22:H22"/>
    <mergeCell ref="I22:J22"/>
    <mergeCell ref="G23:H23"/>
    <mergeCell ref="I23:J23"/>
    <mergeCell ref="G24:H24"/>
    <mergeCell ref="I24:J24"/>
    <mergeCell ref="G25:H25"/>
    <mergeCell ref="C1:F1"/>
    <mergeCell ref="H1:J1"/>
    <mergeCell ref="C2:F2"/>
    <mergeCell ref="H2:J3"/>
    <mergeCell ref="C3:F3"/>
    <mergeCell ref="C4:F4"/>
    <mergeCell ref="B15:F15"/>
    <mergeCell ref="B8:F8"/>
    <mergeCell ref="B9:F9"/>
    <mergeCell ref="B10:F10"/>
    <mergeCell ref="B11:F11"/>
    <mergeCell ref="B12:F12"/>
    <mergeCell ref="B13:F13"/>
    <mergeCell ref="B14:F14"/>
    <mergeCell ref="G8:H8"/>
    <mergeCell ref="I8:J8"/>
    <mergeCell ref="C5:F5"/>
    <mergeCell ref="B7:F7"/>
    <mergeCell ref="G7:H7"/>
    <mergeCell ref="I7:J7"/>
    <mergeCell ref="G15:H15"/>
    <mergeCell ref="I15:J15"/>
    <mergeCell ref="I25:J25"/>
    <mergeCell ref="B23:F23"/>
    <mergeCell ref="B24:F24"/>
    <mergeCell ref="B25:F25"/>
    <mergeCell ref="D29:G29"/>
    <mergeCell ref="H29:J29"/>
    <mergeCell ref="B31:C31"/>
    <mergeCell ref="B32:C32"/>
    <mergeCell ref="B34:C34"/>
    <mergeCell ref="G26:H26"/>
    <mergeCell ref="I26:J26"/>
    <mergeCell ref="B35:C35"/>
    <mergeCell ref="B37:C37"/>
    <mergeCell ref="B38:C38"/>
    <mergeCell ref="B28:C28"/>
    <mergeCell ref="D28:F28"/>
    <mergeCell ref="G28:H28"/>
    <mergeCell ref="B26:F26"/>
    <mergeCell ref="B27:F27"/>
    <mergeCell ref="I28:J28"/>
    <mergeCell ref="D54:G54"/>
    <mergeCell ref="H54:J54"/>
    <mergeCell ref="B56:C56"/>
    <mergeCell ref="B57:C57"/>
    <mergeCell ref="H39:K39"/>
    <mergeCell ref="B40:K40"/>
    <mergeCell ref="B41:K41"/>
    <mergeCell ref="C48:F48"/>
    <mergeCell ref="H48:J48"/>
    <mergeCell ref="C49:F49"/>
    <mergeCell ref="H49:J50"/>
    <mergeCell ref="C50:F50"/>
    <mergeCell ref="D39:G39"/>
    <mergeCell ref="C51:F51"/>
    <mergeCell ref="C52:F52"/>
    <mergeCell ref="B68:C68"/>
    <mergeCell ref="B69:C69"/>
    <mergeCell ref="B66:C66"/>
    <mergeCell ref="B67:C67"/>
    <mergeCell ref="B58:C58"/>
    <mergeCell ref="B59:C59"/>
    <mergeCell ref="B61:C61"/>
    <mergeCell ref="B62:C62"/>
    <mergeCell ref="B63:C63"/>
    <mergeCell ref="B64:C64"/>
    <mergeCell ref="B82:K82"/>
    <mergeCell ref="B83:K83"/>
    <mergeCell ref="B92:K92"/>
    <mergeCell ref="B72:C72"/>
    <mergeCell ref="B73:C73"/>
    <mergeCell ref="B75:C75"/>
    <mergeCell ref="D76:G76"/>
    <mergeCell ref="H76:K76"/>
    <mergeCell ref="C79:D79"/>
    <mergeCell ref="E79:G80"/>
    <mergeCell ref="H79:K80"/>
    <mergeCell ref="C80:D80"/>
    <mergeCell ref="B74:C74"/>
  </mergeCells>
  <pageMargins left="0.79000000000000015" right="0.39000000000000007" top="0.59" bottom="0.51" header="0.24000000000000002" footer="0.31"/>
  <pageSetup paperSize="9" scale="70" orientation="portrait" r:id="rId1"/>
  <headerFooter alignWithMargins="0">
    <oddHeader>&amp;L&amp;"Tahoma,Corsivo"&amp;11COMUNE DI xxxxxxxxxxxxxxxxxx&amp;C&amp;"Tahoma,Grassetto"&amp;11SCHEDA DI VALUTAZIONE DELLA
 PERFORMANCE INDIVIDUALE</oddHeader>
    <oddFooter>&amp;LFirma compilatore:&amp;CFirma interessato:&amp;RData compilazione</oddFooter>
  </headerFooter>
  <rowBreaks count="1" manualBreakCount="1">
    <brk id="47" min="1" max="10" man="1"/>
  </rowBreaks>
  <colBreaks count="1" manualBreakCount="1">
    <brk id="1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ADC44-93DF-43A0-A79A-22A4C50E0F99}">
  <dimension ref="A1:L95"/>
  <sheetViews>
    <sheetView topLeftCell="B74" zoomScale="130" zoomScaleNormal="130" zoomScaleSheetLayoutView="91" zoomScalePageLayoutView="90" workbookViewId="0">
      <selection activeCell="B1" sqref="A1:XFD1048576"/>
    </sheetView>
  </sheetViews>
  <sheetFormatPr defaultColWidth="8.77734375" defaultRowHeight="13.2" x14ac:dyDescent="0.25"/>
  <cols>
    <col min="1" max="1" width="6.77734375" style="92" hidden="1" customWidth="1"/>
    <col min="2" max="2" width="48" style="92" customWidth="1"/>
    <col min="3" max="3" width="12.44140625" style="92" customWidth="1"/>
    <col min="4" max="4" width="6.44140625" style="92" customWidth="1"/>
    <col min="5" max="5" width="6.77734375" style="92" customWidth="1"/>
    <col min="6" max="6" width="8.33203125" style="92" customWidth="1"/>
    <col min="7" max="10" width="6.77734375" style="92" customWidth="1"/>
    <col min="11" max="11" width="12.44140625" style="92" customWidth="1"/>
    <col min="12" max="12" width="40.44140625" style="2" bestFit="1" customWidth="1"/>
    <col min="13" max="16384" width="8.77734375" style="92"/>
  </cols>
  <sheetData>
    <row r="1" spans="2:12" ht="15" customHeight="1" x14ac:dyDescent="0.25">
      <c r="B1" s="90" t="s">
        <v>0</v>
      </c>
      <c r="C1" s="164" t="s">
        <v>27</v>
      </c>
      <c r="D1" s="164"/>
      <c r="E1" s="164"/>
      <c r="F1" s="165"/>
      <c r="G1" s="91"/>
      <c r="H1" s="166" t="s">
        <v>1</v>
      </c>
      <c r="I1" s="167"/>
      <c r="J1" s="167"/>
    </row>
    <row r="2" spans="2:12" ht="15" customHeight="1" x14ac:dyDescent="0.25">
      <c r="B2" s="93" t="s">
        <v>2</v>
      </c>
      <c r="C2" s="168"/>
      <c r="D2" s="168"/>
      <c r="E2" s="168"/>
      <c r="F2" s="169"/>
      <c r="G2" s="94"/>
      <c r="H2" s="170">
        <v>2022</v>
      </c>
      <c r="I2" s="171"/>
      <c r="J2" s="172"/>
    </row>
    <row r="3" spans="2:12" ht="15" customHeight="1" x14ac:dyDescent="0.25">
      <c r="B3" s="95" t="s">
        <v>3</v>
      </c>
      <c r="C3" s="168" t="s">
        <v>28</v>
      </c>
      <c r="D3" s="168"/>
      <c r="E3" s="168"/>
      <c r="F3" s="169"/>
      <c r="G3" s="96"/>
      <c r="H3" s="173"/>
      <c r="I3" s="174"/>
      <c r="J3" s="175"/>
    </row>
    <row r="4" spans="2:12" ht="15" customHeight="1" x14ac:dyDescent="0.25">
      <c r="B4" s="97" t="s">
        <v>27</v>
      </c>
      <c r="C4" s="178" t="s">
        <v>27</v>
      </c>
      <c r="D4" s="178"/>
      <c r="E4" s="178"/>
      <c r="F4" s="179"/>
      <c r="G4" s="96"/>
      <c r="H4" s="96"/>
      <c r="I4" s="96"/>
      <c r="J4" s="98"/>
    </row>
    <row r="5" spans="2:12" ht="15" customHeight="1" thickBot="1" x14ac:dyDescent="0.3">
      <c r="B5" s="99" t="s">
        <v>5</v>
      </c>
      <c r="C5" s="180" t="s">
        <v>60</v>
      </c>
      <c r="D5" s="180"/>
      <c r="E5" s="180"/>
      <c r="F5" s="181"/>
      <c r="G5" s="96"/>
      <c r="H5" s="96"/>
      <c r="I5" s="96"/>
      <c r="J5" s="96"/>
    </row>
    <row r="6" spans="2:12" ht="10.050000000000001" customHeight="1" thickBot="1" x14ac:dyDescent="0.3">
      <c r="B6" s="100"/>
      <c r="C6" s="101"/>
      <c r="D6" s="101"/>
      <c r="E6" s="101"/>
      <c r="F6" s="101"/>
      <c r="G6" s="96"/>
      <c r="H6" s="96"/>
      <c r="I6" s="96"/>
      <c r="J6" s="96"/>
    </row>
    <row r="7" spans="2:12" ht="25.05" customHeight="1" x14ac:dyDescent="0.25">
      <c r="B7" s="207" t="s">
        <v>31</v>
      </c>
      <c r="C7" s="208"/>
      <c r="D7" s="208"/>
      <c r="E7" s="208"/>
      <c r="F7" s="208"/>
      <c r="G7" s="209"/>
      <c r="H7" s="210"/>
      <c r="I7" s="209" t="s">
        <v>6</v>
      </c>
      <c r="J7" s="211"/>
    </row>
    <row r="8" spans="2:12" ht="15" customHeight="1" x14ac:dyDescent="0.25">
      <c r="B8" s="201" t="s">
        <v>33</v>
      </c>
      <c r="C8" s="202"/>
      <c r="D8" s="202"/>
      <c r="E8" s="202"/>
      <c r="F8" s="203"/>
      <c r="G8" s="204"/>
      <c r="H8" s="204"/>
      <c r="I8" s="205"/>
      <c r="J8" s="206"/>
    </row>
    <row r="9" spans="2:12" ht="15" customHeight="1" x14ac:dyDescent="0.25">
      <c r="B9" s="193">
        <v>1</v>
      </c>
      <c r="C9" s="194"/>
      <c r="D9" s="194"/>
      <c r="E9" s="194"/>
      <c r="F9" s="195"/>
      <c r="G9" s="81"/>
      <c r="H9" s="82"/>
      <c r="I9" s="81"/>
      <c r="J9" s="83"/>
      <c r="K9" s="102"/>
    </row>
    <row r="10" spans="2:12" ht="15" customHeight="1" x14ac:dyDescent="0.25">
      <c r="B10" s="193">
        <v>2</v>
      </c>
      <c r="C10" s="194"/>
      <c r="D10" s="194"/>
      <c r="E10" s="194"/>
      <c r="F10" s="195"/>
      <c r="G10" s="81"/>
      <c r="H10" s="82"/>
      <c r="I10" s="81"/>
      <c r="J10" s="83"/>
    </row>
    <row r="11" spans="2:12" ht="15" customHeight="1" x14ac:dyDescent="0.25">
      <c r="B11" s="193">
        <v>3</v>
      </c>
      <c r="C11" s="194"/>
      <c r="D11" s="194"/>
      <c r="E11" s="194"/>
      <c r="F11" s="195"/>
      <c r="G11" s="81"/>
      <c r="H11" s="82"/>
      <c r="I11" s="81"/>
      <c r="J11" s="83"/>
    </row>
    <row r="12" spans="2:12" ht="15" customHeight="1" x14ac:dyDescent="0.25">
      <c r="B12" s="193"/>
      <c r="C12" s="194"/>
      <c r="D12" s="194"/>
      <c r="E12" s="194"/>
      <c r="F12" s="195"/>
      <c r="G12" s="81"/>
      <c r="H12" s="82"/>
      <c r="I12" s="81"/>
      <c r="J12" s="83"/>
    </row>
    <row r="13" spans="2:12" ht="15" customHeight="1" x14ac:dyDescent="0.25">
      <c r="B13" s="193"/>
      <c r="C13" s="194"/>
      <c r="D13" s="194"/>
      <c r="E13" s="194"/>
      <c r="F13" s="195"/>
      <c r="G13" s="81"/>
      <c r="H13" s="82"/>
      <c r="I13" s="81"/>
      <c r="J13" s="83"/>
    </row>
    <row r="14" spans="2:12" ht="15" customHeight="1" x14ac:dyDescent="0.25">
      <c r="B14" s="193"/>
      <c r="C14" s="194"/>
      <c r="D14" s="194"/>
      <c r="E14" s="194"/>
      <c r="F14" s="195"/>
      <c r="G14" s="81"/>
      <c r="H14" s="82"/>
      <c r="I14" s="81"/>
      <c r="J14" s="83"/>
    </row>
    <row r="15" spans="2:12" s="103" customFormat="1" ht="15" customHeight="1" x14ac:dyDescent="0.25">
      <c r="B15" s="201" t="s">
        <v>36</v>
      </c>
      <c r="C15" s="202"/>
      <c r="D15" s="202"/>
      <c r="E15" s="202"/>
      <c r="F15" s="203"/>
      <c r="G15" s="204"/>
      <c r="H15" s="204"/>
      <c r="I15" s="205"/>
      <c r="J15" s="206"/>
      <c r="L15" s="2"/>
    </row>
    <row r="16" spans="2:12" ht="15" customHeight="1" x14ac:dyDescent="0.25">
      <c r="B16" s="193">
        <v>1</v>
      </c>
      <c r="C16" s="194"/>
      <c r="D16" s="194"/>
      <c r="E16" s="194"/>
      <c r="F16" s="195"/>
      <c r="G16" s="81"/>
      <c r="H16" s="82"/>
      <c r="I16" s="191"/>
      <c r="J16" s="192"/>
    </row>
    <row r="17" spans="1:11" ht="15" customHeight="1" x14ac:dyDescent="0.25">
      <c r="B17" s="193">
        <v>2</v>
      </c>
      <c r="C17" s="194"/>
      <c r="D17" s="194"/>
      <c r="E17" s="194"/>
      <c r="F17" s="195"/>
      <c r="G17" s="81"/>
      <c r="H17" s="82"/>
      <c r="I17" s="191"/>
      <c r="J17" s="192"/>
    </row>
    <row r="18" spans="1:11" ht="15" customHeight="1" x14ac:dyDescent="0.25">
      <c r="B18" s="193">
        <v>3</v>
      </c>
      <c r="C18" s="194"/>
      <c r="D18" s="194"/>
      <c r="E18" s="194"/>
      <c r="F18" s="195"/>
      <c r="G18" s="81"/>
      <c r="H18" s="82"/>
      <c r="I18" s="191"/>
      <c r="J18" s="192"/>
    </row>
    <row r="19" spans="1:11" ht="15" customHeight="1" x14ac:dyDescent="0.25">
      <c r="B19" s="193"/>
      <c r="C19" s="194"/>
      <c r="D19" s="194"/>
      <c r="E19" s="194"/>
      <c r="F19" s="195"/>
      <c r="G19" s="81"/>
      <c r="H19" s="82"/>
      <c r="I19" s="191"/>
      <c r="J19" s="192"/>
    </row>
    <row r="20" spans="1:11" ht="15" customHeight="1" x14ac:dyDescent="0.25">
      <c r="B20" s="193"/>
      <c r="C20" s="194"/>
      <c r="D20" s="194"/>
      <c r="E20" s="194"/>
      <c r="F20" s="195"/>
      <c r="G20" s="81"/>
      <c r="H20" s="82"/>
      <c r="I20" s="191"/>
      <c r="J20" s="192"/>
    </row>
    <row r="21" spans="1:11" ht="15" customHeight="1" x14ac:dyDescent="0.25">
      <c r="B21" s="193"/>
      <c r="C21" s="194"/>
      <c r="D21" s="194"/>
      <c r="E21" s="194"/>
      <c r="F21" s="195"/>
      <c r="G21" s="81"/>
      <c r="H21" s="82"/>
      <c r="I21" s="191"/>
      <c r="J21" s="192"/>
    </row>
    <row r="22" spans="1:11" ht="15" customHeight="1" x14ac:dyDescent="0.25">
      <c r="A22" s="104"/>
      <c r="B22" s="214" t="s">
        <v>34</v>
      </c>
      <c r="C22" s="215"/>
      <c r="D22" s="216" t="s">
        <v>7</v>
      </c>
      <c r="E22" s="216"/>
      <c r="F22" s="216"/>
      <c r="G22" s="204" t="s">
        <v>35</v>
      </c>
      <c r="H22" s="204"/>
      <c r="I22" s="205" t="s">
        <v>6</v>
      </c>
      <c r="J22" s="206"/>
    </row>
    <row r="23" spans="1:11" ht="15" customHeight="1" x14ac:dyDescent="0.25">
      <c r="A23" s="104"/>
      <c r="B23" s="193">
        <v>1</v>
      </c>
      <c r="C23" s="194"/>
      <c r="D23" s="194"/>
      <c r="E23" s="194"/>
      <c r="F23" s="195"/>
      <c r="G23" s="191"/>
      <c r="H23" s="192"/>
      <c r="I23" s="191"/>
      <c r="J23" s="192"/>
    </row>
    <row r="24" spans="1:11" ht="15" customHeight="1" x14ac:dyDescent="0.25">
      <c r="A24" s="104"/>
      <c r="B24" s="193">
        <v>2</v>
      </c>
      <c r="C24" s="194"/>
      <c r="D24" s="194"/>
      <c r="E24" s="194"/>
      <c r="F24" s="195"/>
      <c r="G24" s="191"/>
      <c r="H24" s="192"/>
      <c r="I24" s="191"/>
      <c r="J24" s="192"/>
    </row>
    <row r="25" spans="1:11" ht="15" customHeight="1" x14ac:dyDescent="0.25">
      <c r="A25" s="104"/>
      <c r="B25" s="193">
        <v>3</v>
      </c>
      <c r="C25" s="194"/>
      <c r="D25" s="194"/>
      <c r="E25" s="194"/>
      <c r="F25" s="195"/>
      <c r="G25" s="191"/>
      <c r="H25" s="192"/>
      <c r="I25" s="191"/>
      <c r="J25" s="192"/>
    </row>
    <row r="26" spans="1:11" ht="15" customHeight="1" x14ac:dyDescent="0.25">
      <c r="A26" s="104"/>
      <c r="B26" s="187"/>
      <c r="C26" s="188"/>
      <c r="D26" s="188"/>
      <c r="E26" s="188"/>
      <c r="F26" s="189"/>
      <c r="G26" s="191"/>
      <c r="H26" s="192"/>
      <c r="I26" s="191"/>
      <c r="J26" s="192"/>
    </row>
    <row r="27" spans="1:11" ht="15" customHeight="1" x14ac:dyDescent="0.25">
      <c r="A27" s="104"/>
      <c r="B27" s="187"/>
      <c r="C27" s="188"/>
      <c r="D27" s="188"/>
      <c r="E27" s="188"/>
      <c r="F27" s="189"/>
      <c r="G27" s="191"/>
      <c r="H27" s="192"/>
      <c r="I27" s="191"/>
      <c r="J27" s="192"/>
    </row>
    <row r="28" spans="1:11" ht="4.95" customHeight="1" thickBot="1" x14ac:dyDescent="0.3">
      <c r="A28" s="104"/>
      <c r="B28" s="183"/>
      <c r="C28" s="184"/>
      <c r="D28" s="185"/>
      <c r="E28" s="185"/>
      <c r="F28" s="185"/>
      <c r="G28" s="186"/>
      <c r="H28" s="186"/>
      <c r="I28" s="190"/>
      <c r="J28" s="190"/>
    </row>
    <row r="29" spans="1:11" ht="34.950000000000003" customHeight="1" thickBot="1" x14ac:dyDescent="0.3">
      <c r="A29" s="105"/>
      <c r="B29" s="38" t="s">
        <v>40</v>
      </c>
      <c r="C29" s="39" t="s">
        <v>44</v>
      </c>
      <c r="D29" s="196" t="s">
        <v>22</v>
      </c>
      <c r="E29" s="196"/>
      <c r="F29" s="196"/>
      <c r="G29" s="197"/>
      <c r="H29" s="198">
        <v>0.51</v>
      </c>
      <c r="I29" s="199"/>
      <c r="J29" s="200"/>
    </row>
    <row r="30" spans="1:11" ht="34.950000000000003" customHeight="1" thickBot="1" x14ac:dyDescent="0.3">
      <c r="A30" s="105"/>
      <c r="B30" s="42" t="s">
        <v>33</v>
      </c>
      <c r="C30" s="43">
        <v>20</v>
      </c>
      <c r="D30" s="44">
        <v>1</v>
      </c>
      <c r="E30" s="44">
        <v>2</v>
      </c>
      <c r="F30" s="44">
        <v>3</v>
      </c>
      <c r="G30" s="45">
        <v>4</v>
      </c>
      <c r="H30" s="46">
        <v>5</v>
      </c>
      <c r="I30" s="46">
        <v>6</v>
      </c>
      <c r="J30" s="46">
        <v>7</v>
      </c>
      <c r="K30" s="37">
        <f>SUM(D32:J32)</f>
        <v>0</v>
      </c>
    </row>
    <row r="31" spans="1:11" ht="34.950000000000003" customHeight="1" x14ac:dyDescent="0.25">
      <c r="A31" s="105"/>
      <c r="B31" s="154"/>
      <c r="C31" s="154"/>
      <c r="D31" s="27"/>
      <c r="E31" s="27"/>
      <c r="F31" s="27"/>
      <c r="G31" s="28"/>
      <c r="H31" s="24"/>
      <c r="I31" s="24"/>
      <c r="J31" s="24"/>
    </row>
    <row r="32" spans="1:11" ht="34.950000000000003" customHeight="1" thickBot="1" x14ac:dyDescent="0.3">
      <c r="A32" s="105"/>
      <c r="B32" s="182"/>
      <c r="C32" s="182"/>
      <c r="D32" s="29" t="str">
        <f>((IF(D31="X",D30,"0")))</f>
        <v>0</v>
      </c>
      <c r="E32" s="29" t="str">
        <f>((IF(E31="X",E30,"0")))</f>
        <v>0</v>
      </c>
      <c r="F32" s="29" t="str">
        <f>((IF(F31="X",F30,"0")))</f>
        <v>0</v>
      </c>
      <c r="G32" s="30" t="str">
        <f>((IF(G31="X",G30,"0")))</f>
        <v>0</v>
      </c>
      <c r="H32" s="32" t="str">
        <f>(IF(H31="X",H30,"0"))</f>
        <v>0</v>
      </c>
      <c r="I32" s="32" t="str">
        <f>(IF(I31="X",I30,"0"))</f>
        <v>0</v>
      </c>
      <c r="J32" s="32" t="str">
        <f>(IF(J31="X",J30,"0"))</f>
        <v>0</v>
      </c>
    </row>
    <row r="33" spans="1:11" ht="34.950000000000003" customHeight="1" thickBot="1" x14ac:dyDescent="0.3">
      <c r="A33" s="105"/>
      <c r="B33" s="40" t="s">
        <v>36</v>
      </c>
      <c r="C33" s="41">
        <v>16</v>
      </c>
      <c r="D33" s="44">
        <v>1</v>
      </c>
      <c r="E33" s="44">
        <v>2</v>
      </c>
      <c r="F33" s="44">
        <v>3</v>
      </c>
      <c r="G33" s="45">
        <v>4</v>
      </c>
      <c r="H33" s="46">
        <v>5</v>
      </c>
      <c r="I33" s="46">
        <v>6</v>
      </c>
      <c r="J33" s="46">
        <v>7</v>
      </c>
      <c r="K33" s="37">
        <f>SUM(D35:J35)</f>
        <v>0</v>
      </c>
    </row>
    <row r="34" spans="1:11" ht="34.950000000000003" customHeight="1" x14ac:dyDescent="0.25">
      <c r="A34" s="105"/>
      <c r="B34" s="154"/>
      <c r="C34" s="154"/>
      <c r="D34" s="27"/>
      <c r="E34" s="27"/>
      <c r="F34" s="27"/>
      <c r="G34" s="28"/>
      <c r="H34" s="24"/>
      <c r="I34" s="24"/>
      <c r="J34" s="24"/>
    </row>
    <row r="35" spans="1:11" ht="34.950000000000003" customHeight="1" thickBot="1" x14ac:dyDescent="0.3">
      <c r="A35" s="105"/>
      <c r="B35" s="182"/>
      <c r="C35" s="182"/>
      <c r="D35" s="29" t="str">
        <f>((IF(D34="X",D33,"0")))</f>
        <v>0</v>
      </c>
      <c r="E35" s="29" t="str">
        <f t="shared" ref="E35" si="0">((IF(E34="X",E33,"0")))</f>
        <v>0</v>
      </c>
      <c r="F35" s="29" t="str">
        <f>((IF(F34="X",F33,"0")))</f>
        <v>0</v>
      </c>
      <c r="G35" s="30" t="str">
        <f>((IF(G34="X",G33,"0")))</f>
        <v>0</v>
      </c>
      <c r="H35" s="32" t="str">
        <f>((IF(H34="X",H33,"0")))</f>
        <v>0</v>
      </c>
      <c r="I35" s="32" t="str">
        <f>((IF(I34="X",I33,"0")))</f>
        <v>0</v>
      </c>
      <c r="J35" s="32" t="str">
        <f>((IF(J34="X",J33,"0")))</f>
        <v>0</v>
      </c>
    </row>
    <row r="36" spans="1:11" ht="34.950000000000003" customHeight="1" thickBot="1" x14ac:dyDescent="0.3">
      <c r="A36" s="105"/>
      <c r="B36" s="40" t="s">
        <v>34</v>
      </c>
      <c r="C36" s="41">
        <v>15</v>
      </c>
      <c r="D36" s="44">
        <v>1</v>
      </c>
      <c r="E36" s="44">
        <v>2</v>
      </c>
      <c r="F36" s="44">
        <v>3</v>
      </c>
      <c r="G36" s="45">
        <v>4</v>
      </c>
      <c r="H36" s="46">
        <v>5</v>
      </c>
      <c r="I36" s="46">
        <v>6</v>
      </c>
      <c r="J36" s="46">
        <v>7</v>
      </c>
      <c r="K36" s="37">
        <f>SUM(D38:J38)</f>
        <v>0</v>
      </c>
    </row>
    <row r="37" spans="1:11" ht="34.950000000000003" customHeight="1" thickBot="1" x14ac:dyDescent="0.3">
      <c r="A37" s="105"/>
      <c r="B37" s="154"/>
      <c r="C37" s="154"/>
      <c r="D37" s="27"/>
      <c r="E37" s="27"/>
      <c r="F37" s="27"/>
      <c r="G37" s="28"/>
      <c r="H37" s="24"/>
      <c r="I37" s="24"/>
      <c r="J37" s="24"/>
    </row>
    <row r="38" spans="1:11" ht="15" hidden="1" customHeight="1" thickBot="1" x14ac:dyDescent="0.3">
      <c r="A38" s="105"/>
      <c r="B38" s="136"/>
      <c r="C38" s="136"/>
      <c r="D38" s="34" t="str">
        <f>((IF(D37="X",D36,"0")))</f>
        <v>0</v>
      </c>
      <c r="E38" s="34" t="str">
        <f t="shared" ref="E38:F38" si="1">((IF(E37="X",E36,"0")))</f>
        <v>0</v>
      </c>
      <c r="F38" s="34" t="str">
        <f t="shared" si="1"/>
        <v>0</v>
      </c>
      <c r="G38" s="35" t="str">
        <f>((IF(G37="X",G36,"0")))</f>
        <v>0</v>
      </c>
      <c r="H38" s="36" t="str">
        <f>((IF(H37="X",H36,"0")))</f>
        <v>0</v>
      </c>
      <c r="I38" s="36" t="str">
        <f t="shared" ref="I38:J38" si="2">((IF(I37="X",I36,"0")))</f>
        <v>0</v>
      </c>
      <c r="J38" s="36" t="str">
        <f t="shared" si="2"/>
        <v>0</v>
      </c>
    </row>
    <row r="39" spans="1:11" s="61" customFormat="1" ht="45" customHeight="1" thickBot="1" x14ac:dyDescent="0.3">
      <c r="B39" s="68" t="s">
        <v>41</v>
      </c>
      <c r="C39" s="69">
        <f>C36+C33+C30</f>
        <v>51</v>
      </c>
      <c r="D39" s="176">
        <f>(K30*C30)+(K33*C33)+(K36*C36)</f>
        <v>0</v>
      </c>
      <c r="E39" s="177"/>
      <c r="F39" s="177"/>
      <c r="G39" s="177"/>
      <c r="H39" s="161">
        <f>D39/(C39*7)</f>
        <v>0</v>
      </c>
      <c r="I39" s="162"/>
      <c r="J39" s="162"/>
      <c r="K39" s="163"/>
    </row>
    <row r="40" spans="1:11" s="106" customFormat="1" ht="15" customHeight="1" thickBot="1" x14ac:dyDescent="0.3">
      <c r="B40" s="126" t="s">
        <v>9</v>
      </c>
      <c r="C40" s="127"/>
      <c r="D40" s="127"/>
      <c r="E40" s="127"/>
      <c r="F40" s="127"/>
      <c r="G40" s="127"/>
      <c r="H40" s="127"/>
      <c r="I40" s="127"/>
      <c r="J40" s="127"/>
      <c r="K40" s="128"/>
    </row>
    <row r="41" spans="1:11" s="106" customFormat="1" ht="25.05" customHeight="1" x14ac:dyDescent="0.25">
      <c r="B41" s="129" t="s">
        <v>30</v>
      </c>
      <c r="C41" s="130"/>
      <c r="D41" s="130"/>
      <c r="E41" s="130"/>
      <c r="F41" s="130"/>
      <c r="G41" s="130"/>
      <c r="H41" s="130"/>
      <c r="I41" s="130"/>
      <c r="J41" s="130"/>
      <c r="K41" s="131"/>
    </row>
    <row r="42" spans="1:11" s="106" customFormat="1" x14ac:dyDescent="0.25">
      <c r="B42" s="107"/>
      <c r="C42" s="108"/>
      <c r="D42" s="108"/>
      <c r="E42" s="108"/>
      <c r="F42" s="108"/>
      <c r="G42" s="108"/>
      <c r="H42" s="108"/>
      <c r="I42" s="108"/>
      <c r="J42" s="108"/>
      <c r="K42" s="109"/>
    </row>
    <row r="43" spans="1:11" s="106" customFormat="1" x14ac:dyDescent="0.25">
      <c r="B43" s="107"/>
      <c r="C43" s="108"/>
      <c r="D43" s="108"/>
      <c r="E43" s="108"/>
      <c r="F43" s="108"/>
      <c r="G43" s="108"/>
      <c r="H43" s="108"/>
      <c r="I43" s="108"/>
      <c r="J43" s="108"/>
      <c r="K43" s="109"/>
    </row>
    <row r="44" spans="1:11" s="106" customFormat="1" x14ac:dyDescent="0.25">
      <c r="B44" s="107"/>
      <c r="C44" s="108"/>
      <c r="D44" s="108"/>
      <c r="E44" s="108"/>
      <c r="F44" s="108"/>
      <c r="G44" s="108"/>
      <c r="H44" s="108"/>
      <c r="I44" s="108"/>
      <c r="J44" s="108"/>
      <c r="K44" s="109"/>
    </row>
    <row r="45" spans="1:11" s="106" customFormat="1" x14ac:dyDescent="0.25">
      <c r="B45" s="107"/>
      <c r="C45" s="108"/>
      <c r="D45" s="108"/>
      <c r="E45" s="108"/>
      <c r="F45" s="108"/>
      <c r="G45" s="108"/>
      <c r="H45" s="108"/>
      <c r="I45" s="108"/>
      <c r="J45" s="108"/>
      <c r="K45" s="109"/>
    </row>
    <row r="46" spans="1:11" s="106" customFormat="1" x14ac:dyDescent="0.25">
      <c r="B46" s="107"/>
      <c r="C46" s="108"/>
      <c r="D46" s="108"/>
      <c r="E46" s="108"/>
      <c r="F46" s="108"/>
      <c r="G46" s="108"/>
      <c r="H46" s="108"/>
      <c r="I46" s="108"/>
      <c r="J46" s="108"/>
      <c r="K46" s="109"/>
    </row>
    <row r="47" spans="1:11" s="61" customFormat="1" ht="13.8" thickBot="1" x14ac:dyDescent="0.3">
      <c r="B47" s="110"/>
      <c r="C47" s="111"/>
      <c r="D47" s="111"/>
      <c r="E47" s="111"/>
      <c r="F47" s="111"/>
      <c r="G47" s="111"/>
      <c r="H47" s="111"/>
      <c r="I47" s="111"/>
      <c r="J47" s="111"/>
      <c r="K47" s="112"/>
    </row>
    <row r="48" spans="1:11" s="61" customFormat="1" ht="15" customHeight="1" x14ac:dyDescent="0.25">
      <c r="B48" s="90" t="s">
        <v>0</v>
      </c>
      <c r="C48" s="164" t="s">
        <v>27</v>
      </c>
      <c r="D48" s="164"/>
      <c r="E48" s="164"/>
      <c r="F48" s="165"/>
      <c r="G48" s="108"/>
      <c r="H48" s="166" t="s">
        <v>1</v>
      </c>
      <c r="I48" s="167"/>
      <c r="J48" s="167"/>
      <c r="K48" s="92"/>
    </row>
    <row r="49" spans="1:11" s="61" customFormat="1" ht="15" customHeight="1" x14ac:dyDescent="0.25">
      <c r="B49" s="93" t="s">
        <v>2</v>
      </c>
      <c r="C49" s="168"/>
      <c r="D49" s="168"/>
      <c r="E49" s="168"/>
      <c r="F49" s="169"/>
      <c r="G49" s="108"/>
      <c r="H49" s="170">
        <f>H2</f>
        <v>2022</v>
      </c>
      <c r="I49" s="171"/>
      <c r="J49" s="172"/>
      <c r="K49" s="92"/>
    </row>
    <row r="50" spans="1:11" s="61" customFormat="1" ht="15" customHeight="1" x14ac:dyDescent="0.25">
      <c r="B50" s="95" t="s">
        <v>3</v>
      </c>
      <c r="C50" s="168" t="str">
        <f>C3</f>
        <v>Nome Cognome</v>
      </c>
      <c r="D50" s="168"/>
      <c r="E50" s="168"/>
      <c r="F50" s="169"/>
      <c r="G50" s="108"/>
      <c r="H50" s="173"/>
      <c r="I50" s="174"/>
      <c r="J50" s="175"/>
      <c r="K50" s="92"/>
    </row>
    <row r="51" spans="1:11" s="61" customFormat="1" ht="15" customHeight="1" x14ac:dyDescent="0.25">
      <c r="B51" s="97" t="s">
        <v>4</v>
      </c>
      <c r="C51" s="178" t="str">
        <f>C4</f>
        <v>Area</v>
      </c>
      <c r="D51" s="178"/>
      <c r="E51" s="178"/>
      <c r="F51" s="179"/>
      <c r="G51" s="108"/>
      <c r="H51" s="108"/>
      <c r="I51" s="108"/>
      <c r="J51" s="108"/>
      <c r="K51" s="92"/>
    </row>
    <row r="52" spans="1:11" s="61" customFormat="1" ht="15" customHeight="1" thickBot="1" x14ac:dyDescent="0.3">
      <c r="B52" s="99" t="s">
        <v>5</v>
      </c>
      <c r="C52" s="180" t="str">
        <f>C5</f>
        <v>Esecutore collaboratore Amministrativo</v>
      </c>
      <c r="D52" s="180"/>
      <c r="E52" s="180"/>
      <c r="F52" s="181"/>
      <c r="G52" s="108"/>
      <c r="H52" s="108"/>
      <c r="I52" s="108"/>
      <c r="J52" s="108"/>
      <c r="K52" s="92"/>
    </row>
    <row r="53" spans="1:11" s="61" customFormat="1" ht="10.050000000000001" customHeight="1" thickBot="1" x14ac:dyDescent="0.3">
      <c r="B53" s="107"/>
      <c r="C53" s="108"/>
      <c r="D53" s="108"/>
      <c r="E53" s="108"/>
      <c r="F53" s="108"/>
      <c r="G53" s="108"/>
      <c r="H53" s="108"/>
      <c r="I53" s="108"/>
      <c r="J53" s="108"/>
      <c r="K53" s="92"/>
    </row>
    <row r="54" spans="1:11" ht="45" customHeight="1" thickBot="1" x14ac:dyDescent="0.3">
      <c r="A54" s="113"/>
      <c r="B54" s="75" t="s">
        <v>23</v>
      </c>
      <c r="C54" s="76" t="s">
        <v>45</v>
      </c>
      <c r="D54" s="156" t="s">
        <v>22</v>
      </c>
      <c r="E54" s="156"/>
      <c r="F54" s="156"/>
      <c r="G54" s="157"/>
      <c r="H54" s="158">
        <v>0.49</v>
      </c>
      <c r="I54" s="159"/>
      <c r="J54" s="160"/>
    </row>
    <row r="55" spans="1:11" ht="34.950000000000003" customHeight="1" thickBot="1" x14ac:dyDescent="0.3">
      <c r="A55" s="105"/>
      <c r="B55" s="47" t="s">
        <v>37</v>
      </c>
      <c r="C55" s="48">
        <v>14</v>
      </c>
      <c r="D55" s="52">
        <v>1</v>
      </c>
      <c r="E55" s="52">
        <v>2</v>
      </c>
      <c r="F55" s="52">
        <v>3</v>
      </c>
      <c r="G55" s="53">
        <v>4</v>
      </c>
      <c r="H55" s="54">
        <v>5</v>
      </c>
      <c r="I55" s="54">
        <v>6</v>
      </c>
      <c r="J55" s="55">
        <v>7</v>
      </c>
      <c r="K55" s="26">
        <f>SUM(D59:J59)/3</f>
        <v>0</v>
      </c>
    </row>
    <row r="56" spans="1:11" ht="34.950000000000003" customHeight="1" x14ac:dyDescent="0.25">
      <c r="A56" s="105"/>
      <c r="B56" s="154" t="s">
        <v>83</v>
      </c>
      <c r="C56" s="154"/>
      <c r="D56" s="27"/>
      <c r="E56" s="27"/>
      <c r="F56" s="27"/>
      <c r="G56" s="28"/>
      <c r="H56" s="24"/>
      <c r="I56" s="24"/>
      <c r="J56" s="24"/>
    </row>
    <row r="57" spans="1:11" ht="34.950000000000003" customHeight="1" x14ac:dyDescent="0.25">
      <c r="A57" s="105"/>
      <c r="B57" s="154" t="s">
        <v>82</v>
      </c>
      <c r="C57" s="154"/>
      <c r="D57" s="27"/>
      <c r="E57" s="27"/>
      <c r="F57" s="27"/>
      <c r="G57" s="28"/>
      <c r="H57" s="24"/>
      <c r="I57" s="24"/>
      <c r="J57" s="24"/>
    </row>
    <row r="58" spans="1:11" ht="34.950000000000003" customHeight="1" x14ac:dyDescent="0.25">
      <c r="A58" s="105"/>
      <c r="B58" s="154" t="s">
        <v>84</v>
      </c>
      <c r="C58" s="154"/>
      <c r="D58" s="27"/>
      <c r="E58" s="27"/>
      <c r="F58" s="27"/>
      <c r="G58" s="28"/>
      <c r="H58" s="24"/>
      <c r="I58" s="24"/>
      <c r="J58" s="24"/>
    </row>
    <row r="59" spans="1:11" ht="34.950000000000003" customHeight="1" thickBot="1" x14ac:dyDescent="0.3">
      <c r="A59" s="105"/>
      <c r="B59" s="136"/>
      <c r="C59" s="136"/>
      <c r="D59" s="34">
        <f>((IF(D56="X",D55,"0")+(IF(D57="X",D55,"0")+IF(D58="X",D55,"0"))))</f>
        <v>0</v>
      </c>
      <c r="E59" s="34">
        <f t="shared" ref="E59:J59" si="3">((IF(E56="X",E55,"0")+(IF(E57="X",E55,"0")+IF(E58="X",E55,"0"))))</f>
        <v>0</v>
      </c>
      <c r="F59" s="34">
        <f t="shared" si="3"/>
        <v>0</v>
      </c>
      <c r="G59" s="35">
        <f t="shared" si="3"/>
        <v>0</v>
      </c>
      <c r="H59" s="36">
        <f t="shared" si="3"/>
        <v>0</v>
      </c>
      <c r="I59" s="36">
        <f t="shared" si="3"/>
        <v>0</v>
      </c>
      <c r="J59" s="36">
        <f t="shared" si="3"/>
        <v>0</v>
      </c>
    </row>
    <row r="60" spans="1:11" ht="34.950000000000003" customHeight="1" thickBot="1" x14ac:dyDescent="0.3">
      <c r="A60" s="105"/>
      <c r="B60" s="50" t="s">
        <v>43</v>
      </c>
      <c r="C60" s="51">
        <v>12</v>
      </c>
      <c r="D60" s="52">
        <v>1</v>
      </c>
      <c r="E60" s="52">
        <v>2</v>
      </c>
      <c r="F60" s="52">
        <v>3</v>
      </c>
      <c r="G60" s="53">
        <v>4</v>
      </c>
      <c r="H60" s="54">
        <v>5</v>
      </c>
      <c r="I60" s="54">
        <v>6</v>
      </c>
      <c r="J60" s="55">
        <v>7</v>
      </c>
      <c r="K60" s="26">
        <f>SUM(D64:J64)/3</f>
        <v>0</v>
      </c>
    </row>
    <row r="61" spans="1:11" ht="34.950000000000003" customHeight="1" x14ac:dyDescent="0.25">
      <c r="A61" s="105"/>
      <c r="B61" s="155" t="s">
        <v>47</v>
      </c>
      <c r="C61" s="155"/>
      <c r="D61" s="31"/>
      <c r="E61" s="31"/>
      <c r="F61" s="31"/>
      <c r="G61" s="49"/>
      <c r="H61" s="25"/>
      <c r="I61" s="25"/>
      <c r="J61" s="24"/>
    </row>
    <row r="62" spans="1:11" ht="34.950000000000003" customHeight="1" x14ac:dyDescent="0.25">
      <c r="A62" s="105"/>
      <c r="B62" s="135" t="s">
        <v>48</v>
      </c>
      <c r="C62" s="135"/>
      <c r="D62" s="27"/>
      <c r="E62" s="27"/>
      <c r="F62" s="27"/>
      <c r="G62" s="28"/>
      <c r="H62" s="24"/>
      <c r="I62" s="24"/>
      <c r="J62" s="24"/>
    </row>
    <row r="63" spans="1:11" ht="34.950000000000003" customHeight="1" x14ac:dyDescent="0.25">
      <c r="A63" s="105"/>
      <c r="B63" s="154" t="s">
        <v>49</v>
      </c>
      <c r="C63" s="154"/>
      <c r="D63" s="27"/>
      <c r="E63" s="27"/>
      <c r="F63" s="27"/>
      <c r="G63" s="28"/>
      <c r="H63" s="24"/>
      <c r="I63" s="24"/>
      <c r="J63" s="24"/>
    </row>
    <row r="64" spans="1:11" ht="34.950000000000003" customHeight="1" thickBot="1" x14ac:dyDescent="0.3">
      <c r="A64" s="105"/>
      <c r="B64" s="136"/>
      <c r="C64" s="136"/>
      <c r="D64" s="34">
        <f>((IF(D61="X",D60,"0")+(IF(D62="X",D60,"0")+IF(D63="X",D60,"0"))))</f>
        <v>0</v>
      </c>
      <c r="E64" s="34">
        <f t="shared" ref="E64:J64" si="4">((IF(E61="X",E60,"0")+(IF(E62="X",E60,"0")+IF(E63="X",E60,"0"))))</f>
        <v>0</v>
      </c>
      <c r="F64" s="34">
        <f t="shared" si="4"/>
        <v>0</v>
      </c>
      <c r="G64" s="35">
        <f t="shared" si="4"/>
        <v>0</v>
      </c>
      <c r="H64" s="36">
        <f t="shared" si="4"/>
        <v>0</v>
      </c>
      <c r="I64" s="36">
        <f t="shared" si="4"/>
        <v>0</v>
      </c>
      <c r="J64" s="36">
        <f t="shared" si="4"/>
        <v>0</v>
      </c>
    </row>
    <row r="65" spans="1:11" ht="34.950000000000003" customHeight="1" thickBot="1" x14ac:dyDescent="0.3">
      <c r="A65" s="105"/>
      <c r="B65" s="50" t="s">
        <v>25</v>
      </c>
      <c r="C65" s="51">
        <v>11</v>
      </c>
      <c r="D65" s="52">
        <v>1</v>
      </c>
      <c r="E65" s="52">
        <v>2</v>
      </c>
      <c r="F65" s="52">
        <v>3</v>
      </c>
      <c r="G65" s="53">
        <v>4</v>
      </c>
      <c r="H65" s="54">
        <v>5</v>
      </c>
      <c r="I65" s="54">
        <v>6</v>
      </c>
      <c r="J65" s="55">
        <v>7</v>
      </c>
      <c r="K65" s="26">
        <f>SUM(D69:J69)/3</f>
        <v>0</v>
      </c>
    </row>
    <row r="66" spans="1:11" ht="34.950000000000003" customHeight="1" x14ac:dyDescent="0.25">
      <c r="A66" s="105"/>
      <c r="B66" s="155" t="s">
        <v>50</v>
      </c>
      <c r="C66" s="155"/>
      <c r="D66" s="31"/>
      <c r="E66" s="31"/>
      <c r="F66" s="31"/>
      <c r="G66" s="49"/>
      <c r="H66" s="25"/>
      <c r="I66" s="25"/>
      <c r="J66" s="24"/>
    </row>
    <row r="67" spans="1:11" ht="34.950000000000003" customHeight="1" x14ac:dyDescent="0.25">
      <c r="A67" s="105"/>
      <c r="B67" s="154" t="s">
        <v>51</v>
      </c>
      <c r="C67" s="154"/>
      <c r="D67" s="27"/>
      <c r="E67" s="27"/>
      <c r="F67" s="27"/>
      <c r="G67" s="28"/>
      <c r="H67" s="24"/>
      <c r="I67" s="24"/>
      <c r="J67" s="24"/>
    </row>
    <row r="68" spans="1:11" ht="34.950000000000003" customHeight="1" x14ac:dyDescent="0.25">
      <c r="A68" s="105"/>
      <c r="B68" s="154" t="s">
        <v>52</v>
      </c>
      <c r="C68" s="154"/>
      <c r="D68" s="27"/>
      <c r="E68" s="27"/>
      <c r="F68" s="27"/>
      <c r="G68" s="28"/>
      <c r="H68" s="24"/>
      <c r="I68" s="24"/>
      <c r="J68" s="24"/>
    </row>
    <row r="69" spans="1:11" ht="34.950000000000003" customHeight="1" thickBot="1" x14ac:dyDescent="0.3">
      <c r="A69" s="105"/>
      <c r="B69" s="136"/>
      <c r="C69" s="136"/>
      <c r="D69" s="34">
        <f t="shared" ref="D69:J69" si="5">((IF(D66="X",D65,"0")+IF(D67="X",D65,"0")+(IF(D68="X",D65,"0"))))</f>
        <v>0</v>
      </c>
      <c r="E69" s="34">
        <f t="shared" si="5"/>
        <v>0</v>
      </c>
      <c r="F69" s="34">
        <f t="shared" si="5"/>
        <v>0</v>
      </c>
      <c r="G69" s="35">
        <f t="shared" si="5"/>
        <v>0</v>
      </c>
      <c r="H69" s="36">
        <f t="shared" si="5"/>
        <v>0</v>
      </c>
      <c r="I69" s="36">
        <f t="shared" si="5"/>
        <v>0</v>
      </c>
      <c r="J69" s="36">
        <f t="shared" si="5"/>
        <v>0</v>
      </c>
    </row>
    <row r="70" spans="1:11" ht="34.950000000000003" customHeight="1" thickBot="1" x14ac:dyDescent="0.3">
      <c r="A70" s="105"/>
      <c r="B70" s="50" t="s">
        <v>38</v>
      </c>
      <c r="C70" s="51">
        <v>12</v>
      </c>
      <c r="D70" s="52">
        <v>1</v>
      </c>
      <c r="E70" s="52">
        <v>2</v>
      </c>
      <c r="F70" s="52">
        <v>3</v>
      </c>
      <c r="G70" s="53">
        <v>4</v>
      </c>
      <c r="H70" s="54">
        <v>5</v>
      </c>
      <c r="I70" s="54">
        <v>6</v>
      </c>
      <c r="J70" s="55">
        <v>7</v>
      </c>
      <c r="K70" s="26">
        <f>SUM(D75:J75)/4</f>
        <v>0</v>
      </c>
    </row>
    <row r="71" spans="1:11" ht="34.950000000000003" customHeight="1" x14ac:dyDescent="0.25">
      <c r="A71" s="105"/>
      <c r="B71" s="212" t="s">
        <v>55</v>
      </c>
      <c r="C71" s="213"/>
      <c r="D71" s="31"/>
      <c r="E71" s="31"/>
      <c r="F71" s="31"/>
      <c r="G71" s="49"/>
      <c r="H71" s="25"/>
      <c r="I71" s="25"/>
      <c r="J71" s="24"/>
    </row>
    <row r="72" spans="1:11" ht="34.950000000000003" customHeight="1" x14ac:dyDescent="0.25">
      <c r="A72" s="105"/>
      <c r="B72" s="135" t="s">
        <v>68</v>
      </c>
      <c r="C72" s="135"/>
      <c r="D72" s="27"/>
      <c r="E72" s="27"/>
      <c r="F72" s="27"/>
      <c r="G72" s="28"/>
      <c r="H72" s="24"/>
      <c r="I72" s="24"/>
      <c r="J72" s="24"/>
    </row>
    <row r="73" spans="1:11" ht="34.950000000000003" customHeight="1" x14ac:dyDescent="0.25">
      <c r="A73" s="105"/>
      <c r="B73" s="135" t="s">
        <v>54</v>
      </c>
      <c r="C73" s="135"/>
      <c r="D73" s="27"/>
      <c r="E73" s="27"/>
      <c r="F73" s="27"/>
      <c r="G73" s="28"/>
      <c r="H73" s="24"/>
      <c r="I73" s="24"/>
      <c r="J73" s="24"/>
    </row>
    <row r="74" spans="1:11" ht="34.950000000000003" customHeight="1" x14ac:dyDescent="0.25">
      <c r="A74" s="105"/>
      <c r="B74" s="135" t="s">
        <v>53</v>
      </c>
      <c r="C74" s="135"/>
      <c r="D74" s="85"/>
      <c r="E74" s="85"/>
      <c r="F74" s="85"/>
      <c r="G74" s="86"/>
      <c r="H74" s="87"/>
      <c r="I74" s="87"/>
      <c r="J74" s="87"/>
    </row>
    <row r="75" spans="1:11" ht="34.950000000000003" customHeight="1" thickBot="1" x14ac:dyDescent="0.3">
      <c r="A75" s="105"/>
      <c r="B75" s="136"/>
      <c r="C75" s="136"/>
      <c r="D75" s="34">
        <f>((IF(D71="X",D70,"0")+IF(D72="X",D70,"0")+(IF(D73="X",D70,"0")+(IF(D74="X",D70,"0")))))</f>
        <v>0</v>
      </c>
      <c r="E75" s="34">
        <f t="shared" ref="E75" si="6">((IF(E71="X",E70,"0")+IF(E72="X",E70,"0")+(IF(E73="X",E70,"0")+(IF(E74="X",E70,"0")))))</f>
        <v>0</v>
      </c>
      <c r="F75" s="34">
        <f>((IF(F71="X",F70,"0")+IF(F72="X",F70,"0")+(IF(F73="X",F70,"0")+(IF(F74="X",F70,"0")))))</f>
        <v>0</v>
      </c>
      <c r="G75" s="35">
        <f>((IF(G71="X",G70,"0")+IF(G72="X",G70,"0")+(IF(G73="X",G70,"0")+(IF(G74="X",G70,"0")))))</f>
        <v>0</v>
      </c>
      <c r="H75" s="36">
        <f>((IF(H71="X",H70,"0")+IF(H72="X",H70,"0")+(IF(H73="X",H70,"0")+(IF(H74="X",H70,"0")))))</f>
        <v>0</v>
      </c>
      <c r="I75" s="36">
        <f t="shared" ref="I75" si="7">((IF(I71="X",I70,"0")+IF(I72="X",I70,"0")+(IF(I73="X",I70,"0")+(IF(I74="X",I70,"0")))))</f>
        <v>0</v>
      </c>
      <c r="J75" s="36">
        <f>((IF(J71="X",J70,"0")+IF(J72="X",J70,"0")+(IF(J73="X",J70,"0")+(IF(J74="X",J70,"0")))))</f>
        <v>0</v>
      </c>
    </row>
    <row r="76" spans="1:11" s="61" customFormat="1" ht="45" customHeight="1" thickBot="1" x14ac:dyDescent="0.3">
      <c r="B76" s="62" t="s">
        <v>24</v>
      </c>
      <c r="C76" s="77">
        <f>C55+C60+C65+C70</f>
        <v>49</v>
      </c>
      <c r="D76" s="137">
        <f>K55*C55+K60*C60+K65*C65+K70*C70</f>
        <v>0</v>
      </c>
      <c r="E76" s="138"/>
      <c r="F76" s="138"/>
      <c r="G76" s="138"/>
      <c r="H76" s="139">
        <f>D76/(C76*7)</f>
        <v>0</v>
      </c>
      <c r="I76" s="140"/>
      <c r="J76" s="140"/>
      <c r="K76" s="141"/>
    </row>
    <row r="77" spans="1:11" ht="10.050000000000001" customHeight="1" thickBot="1" x14ac:dyDescent="0.3">
      <c r="A77" s="113"/>
      <c r="B77" s="108"/>
      <c r="C77" s="108"/>
      <c r="D77" s="108"/>
      <c r="E77" s="108"/>
      <c r="F77" s="108"/>
      <c r="G77" s="108"/>
      <c r="H77" s="108"/>
      <c r="I77" s="108"/>
      <c r="J77" s="108"/>
    </row>
    <row r="78" spans="1:11" s="61" customFormat="1" ht="39" hidden="1" customHeight="1" thickBot="1" x14ac:dyDescent="0.3">
      <c r="C78" s="56"/>
      <c r="D78" s="57"/>
      <c r="E78" s="58"/>
      <c r="F78" s="59"/>
      <c r="G78" s="60"/>
      <c r="H78" s="60"/>
      <c r="I78" s="60"/>
    </row>
    <row r="79" spans="1:11" s="61" customFormat="1" ht="34.950000000000003" customHeight="1" thickBot="1" x14ac:dyDescent="0.3">
      <c r="B79" s="78" t="s">
        <v>39</v>
      </c>
      <c r="C79" s="142">
        <f>H39</f>
        <v>0</v>
      </c>
      <c r="D79" s="143"/>
      <c r="E79" s="144" t="s">
        <v>32</v>
      </c>
      <c r="F79" s="144"/>
      <c r="G79" s="145"/>
      <c r="H79" s="148">
        <f>(C79*H29)+(C80*H54)</f>
        <v>0</v>
      </c>
      <c r="I79" s="149"/>
      <c r="J79" s="149"/>
      <c r="K79" s="150"/>
    </row>
    <row r="80" spans="1:11" s="61" customFormat="1" ht="34.950000000000003" customHeight="1" thickBot="1" x14ac:dyDescent="0.3">
      <c r="B80" s="79" t="s">
        <v>26</v>
      </c>
      <c r="C80" s="139">
        <f>H76</f>
        <v>0</v>
      </c>
      <c r="D80" s="141"/>
      <c r="E80" s="146"/>
      <c r="F80" s="146"/>
      <c r="G80" s="147"/>
      <c r="H80" s="151"/>
      <c r="I80" s="152"/>
      <c r="J80" s="152"/>
      <c r="K80" s="153"/>
    </row>
    <row r="81" spans="1:12" ht="13.8" hidden="1" thickBot="1" x14ac:dyDescent="0.3">
      <c r="A81" s="114" t="s">
        <v>8</v>
      </c>
      <c r="B81" s="115"/>
      <c r="C81" s="61"/>
      <c r="D81" s="61"/>
      <c r="E81" s="61"/>
      <c r="F81" s="61"/>
      <c r="G81" s="61"/>
      <c r="H81" s="61"/>
      <c r="I81" s="61"/>
      <c r="J81" s="61"/>
    </row>
    <row r="82" spans="1:12" ht="15" customHeight="1" thickBot="1" x14ac:dyDescent="0.3">
      <c r="A82" s="114"/>
      <c r="B82" s="126" t="s">
        <v>9</v>
      </c>
      <c r="C82" s="127"/>
      <c r="D82" s="127"/>
      <c r="E82" s="127"/>
      <c r="F82" s="127"/>
      <c r="G82" s="127"/>
      <c r="H82" s="127"/>
      <c r="I82" s="127"/>
      <c r="J82" s="127"/>
      <c r="K82" s="128"/>
    </row>
    <row r="83" spans="1:12" ht="34.950000000000003" customHeight="1" x14ac:dyDescent="0.25">
      <c r="A83" s="92" t="s">
        <v>10</v>
      </c>
      <c r="B83" s="129" t="s">
        <v>29</v>
      </c>
      <c r="C83" s="130"/>
      <c r="D83" s="130"/>
      <c r="E83" s="130"/>
      <c r="F83" s="130"/>
      <c r="G83" s="130"/>
      <c r="H83" s="130"/>
      <c r="I83" s="130"/>
      <c r="J83" s="130"/>
      <c r="K83" s="131"/>
    </row>
    <row r="84" spans="1:12" ht="13.05" customHeight="1" x14ac:dyDescent="0.25">
      <c r="A84" s="114" t="s">
        <v>11</v>
      </c>
      <c r="B84" s="107"/>
      <c r="C84" s="108"/>
      <c r="D84" s="108"/>
      <c r="E84" s="108"/>
      <c r="F84" s="108"/>
      <c r="G84" s="108"/>
      <c r="H84" s="108"/>
      <c r="I84" s="108"/>
      <c r="J84" s="108"/>
      <c r="K84" s="109"/>
    </row>
    <row r="85" spans="1:12" ht="13.05" customHeight="1" x14ac:dyDescent="0.25">
      <c r="A85" s="114" t="s">
        <v>12</v>
      </c>
      <c r="B85" s="107"/>
      <c r="C85" s="108"/>
      <c r="D85" s="108"/>
      <c r="E85" s="108"/>
      <c r="F85" s="108"/>
      <c r="G85" s="108"/>
      <c r="H85" s="108"/>
      <c r="I85" s="108"/>
      <c r="J85" s="108"/>
      <c r="K85" s="109"/>
    </row>
    <row r="86" spans="1:12" ht="13.05" customHeight="1" x14ac:dyDescent="0.25">
      <c r="A86" s="114" t="s">
        <v>13</v>
      </c>
      <c r="B86" s="107"/>
      <c r="C86" s="108"/>
      <c r="D86" s="108"/>
      <c r="E86" s="108"/>
      <c r="F86" s="108"/>
      <c r="G86" s="108"/>
      <c r="H86" s="108"/>
      <c r="I86" s="108"/>
      <c r="J86" s="108"/>
      <c r="K86" s="109"/>
    </row>
    <row r="87" spans="1:12" ht="13.05" customHeight="1" x14ac:dyDescent="0.25">
      <c r="A87" s="114" t="s">
        <v>14</v>
      </c>
      <c r="B87" s="107"/>
      <c r="C87" s="108"/>
      <c r="D87" s="108"/>
      <c r="E87" s="108"/>
      <c r="F87" s="108"/>
      <c r="G87" s="108"/>
      <c r="H87" s="108"/>
      <c r="I87" s="108"/>
      <c r="J87" s="108"/>
      <c r="K87" s="109"/>
    </row>
    <row r="88" spans="1:12" ht="13.05" customHeight="1" x14ac:dyDescent="0.25">
      <c r="A88" s="114" t="s">
        <v>15</v>
      </c>
      <c r="B88" s="107"/>
      <c r="C88" s="108"/>
      <c r="D88" s="108"/>
      <c r="E88" s="108"/>
      <c r="F88" s="108"/>
      <c r="G88" s="108"/>
      <c r="H88" s="108"/>
      <c r="I88" s="108"/>
      <c r="J88" s="108"/>
      <c r="K88" s="109"/>
    </row>
    <row r="89" spans="1:12" ht="13.05" customHeight="1" thickBot="1" x14ac:dyDescent="0.3">
      <c r="A89" s="114" t="s">
        <v>16</v>
      </c>
      <c r="B89" s="110"/>
      <c r="C89" s="111"/>
      <c r="D89" s="111"/>
      <c r="E89" s="111"/>
      <c r="F89" s="111"/>
      <c r="G89" s="111"/>
      <c r="H89" s="111"/>
      <c r="I89" s="111"/>
      <c r="J89" s="111"/>
      <c r="K89" s="112"/>
    </row>
    <row r="90" spans="1:12" x14ac:dyDescent="0.25">
      <c r="A90" s="92" t="s">
        <v>17</v>
      </c>
    </row>
    <row r="91" spans="1:12" hidden="1" x14ac:dyDescent="0.25"/>
    <row r="92" spans="1:12" hidden="1" x14ac:dyDescent="0.25">
      <c r="B92" s="132" t="s">
        <v>18</v>
      </c>
      <c r="C92" s="133"/>
      <c r="D92" s="133"/>
      <c r="E92" s="133"/>
      <c r="F92" s="133"/>
      <c r="G92" s="133"/>
      <c r="H92" s="133"/>
      <c r="I92" s="133"/>
      <c r="J92" s="133"/>
      <c r="K92" s="134"/>
    </row>
    <row r="93" spans="1:12" ht="13.8" hidden="1" thickBot="1" x14ac:dyDescent="0.3">
      <c r="B93" s="116" t="s">
        <v>19</v>
      </c>
      <c r="C93" s="117" t="e">
        <f>((IF(#REF!="","0",1)*#REF!)+(IF(#REF!="","0",1)*#REF!)+(IF(#REF!="","0",1)*#REF!))</f>
        <v>#REF!</v>
      </c>
      <c r="D93" s="118" t="e">
        <f>((IF(#REF!="","0",2)*#REF!)+(IF(#REF!="","0",2)*#REF!)+(IF(#REF!="","0",2)*#REF!))</f>
        <v>#REF!</v>
      </c>
      <c r="E93" s="118" t="e">
        <f>((IF(#REF!="","0",3)*#REF!)+(IF(#REF!="","0",3)*#REF!)+(IF(#REF!="","0",3)*#REF!))</f>
        <v>#REF!</v>
      </c>
      <c r="F93" s="118" t="e">
        <f>((IF(#REF!="","0",4)*#REF!)+(IF(#REF!="","0",4)*#REF!)+(IF(#REF!="","0",4)*#REF!))</f>
        <v>#REF!</v>
      </c>
      <c r="G93" s="118" t="e">
        <f>((IF(#REF!="","0",5)*#REF!)+(IF(#REF!="","0",5)*#REF!)+(IF(#REF!="","0",5)*#REF!))</f>
        <v>#REF!</v>
      </c>
      <c r="H93" s="118" t="e">
        <f>((IF(#REF!="","0",6)*#REF!)+(IF(#REF!="","0",6)*#REF!)+(IF(#REF!="","0",6)*#REF!))</f>
        <v>#REF!</v>
      </c>
      <c r="I93" s="119" t="e">
        <f>((IF(#REF!="","0",7)*#REF!)+(IF(#REF!="","0",7)*#REF!)+(IF(#REF!="","0",7)*#REF!))</f>
        <v>#REF!</v>
      </c>
      <c r="J93" s="92" t="e">
        <f>SUM(C93:I93)</f>
        <v>#REF!</v>
      </c>
      <c r="K93" s="120" t="e">
        <f>J93/350</f>
        <v>#REF!</v>
      </c>
      <c r="L93" s="18"/>
    </row>
    <row r="94" spans="1:12" ht="13.8" hidden="1" thickBot="1" x14ac:dyDescent="0.3">
      <c r="B94" s="116" t="s">
        <v>20</v>
      </c>
      <c r="C94" s="121" t="e">
        <f>((IF(#REF!="","0",1)*#REF!)+(IF(#REF!="","0",1)*#REF!)+(IF(#REF!="","0",1)*#REF!)+(IF(#REF!="","0",1)*#REF!)+(IF(#REF!="","0",1)*#REF!)+(IF(#REF!="","0",1)*#REF!)+(IF(#REF!="","0",1)*#REF!))</f>
        <v>#REF!</v>
      </c>
      <c r="D94" s="121" t="e">
        <f>((IF(#REF!="","0",2)*#REF!)+(IF(#REF!="","0",2)*#REF!)+(IF(#REF!="","0",2)*#REF!)+(IF(#REF!="","0",2)*#REF!)+(IF(#REF!="","0",2)*#REF!)+(IF(#REF!="","0",2)*#REF!)+(IF(#REF!="","0",2)*#REF!))</f>
        <v>#REF!</v>
      </c>
      <c r="E94" s="121" t="e">
        <f>((IF(#REF!="","0",3)*#REF!)+(IF(#REF!="","0",3)*#REF!)+(IF(#REF!="","0",3)*#REF!)+(IF(#REF!="","0",3)*#REF!)+(IF(#REF!="","0",3)*#REF!)+(IF(#REF!="","0",3)*#REF!)+(IF(#REF!="","0",3)*#REF!))</f>
        <v>#REF!</v>
      </c>
      <c r="F94" s="121" t="e">
        <f>((IF(#REF!="","0",4)*#REF!)+(IF(#REF!="","0",4)*#REF!)+(IF(#REF!="","0",4)*#REF!)+(IF(#REF!="","0",4)*#REF!)+(IF(#REF!="","0",4)*#REF!)+(IF(#REF!="","0",4)*#REF!)+(IF(#REF!="","0",4)*#REF!))</f>
        <v>#REF!</v>
      </c>
      <c r="G94" s="121" t="e">
        <f>((IF(#REF!="","0",5)*#REF!)+(IF(#REF!="","0",5)*#REF!)+(IF(#REF!="","0",5)*#REF!)+(IF(#REF!="","0",5)*#REF!)+(IF(#REF!="","0",5)*#REF!)+(IF(#REF!="","0",5)*#REF!)+(IF(#REF!="","0",5)*#REF!))</f>
        <v>#REF!</v>
      </c>
      <c r="H94" s="121" t="e">
        <f>((IF(#REF!="","0",6)*#REF!)+(IF(#REF!="","0",6)*#REF!)+(IF(#REF!="","0",6)*#REF!)+(IF(#REF!="","0",6)*#REF!)+(IF(#REF!="","0",6)*#REF!)+(IF(#REF!="","0",6)*#REF!)+(IF(#REF!="","0",6)*#REF!))</f>
        <v>#REF!</v>
      </c>
      <c r="I94" s="121" t="e">
        <f>((IF(#REF!="","0",7)*#REF!)+(IF(#REF!="","0",7)*#REF!)+(IF(#REF!="","0",7)*#REF!)+(IF(#REF!="","0",7)*#REF!)+(IF(#REF!="","0",7)*#REF!)+(IF(#REF!="","0",7)*#REF!)+(IF(#REF!="","0",7)*#REF!))</f>
        <v>#REF!</v>
      </c>
      <c r="J94" s="122" t="e">
        <f>SUM(C94:I94)</f>
        <v>#REF!</v>
      </c>
      <c r="K94" s="120" t="e">
        <f>J94/350</f>
        <v>#REF!</v>
      </c>
      <c r="L94" s="18"/>
    </row>
    <row r="95" spans="1:12" ht="13.8" hidden="1" thickBot="1" x14ac:dyDescent="0.3">
      <c r="B95" s="123"/>
      <c r="C95" s="124"/>
      <c r="D95" s="124"/>
      <c r="E95" s="124"/>
      <c r="F95" s="124"/>
      <c r="G95" s="124"/>
      <c r="H95" s="124"/>
      <c r="I95" s="124"/>
      <c r="J95" s="124" t="e">
        <f>SUM(J93:J94)</f>
        <v>#REF!</v>
      </c>
      <c r="K95" s="125" t="e">
        <f>IF(J95&lt;490,0,J95/700)</f>
        <v>#REF!</v>
      </c>
      <c r="L95" s="18"/>
    </row>
  </sheetData>
  <mergeCells count="104">
    <mergeCell ref="I7:J7"/>
    <mergeCell ref="B8:F8"/>
    <mergeCell ref="G8:H8"/>
    <mergeCell ref="I8:J8"/>
    <mergeCell ref="C1:F1"/>
    <mergeCell ref="H1:J1"/>
    <mergeCell ref="C2:F2"/>
    <mergeCell ref="H2:J3"/>
    <mergeCell ref="C3:F3"/>
    <mergeCell ref="C4:F4"/>
    <mergeCell ref="B9:F9"/>
    <mergeCell ref="B10:F10"/>
    <mergeCell ref="B11:F11"/>
    <mergeCell ref="B12:F12"/>
    <mergeCell ref="B13:F13"/>
    <mergeCell ref="B14:F14"/>
    <mergeCell ref="C5:F5"/>
    <mergeCell ref="B7:F7"/>
    <mergeCell ref="G7:H7"/>
    <mergeCell ref="B18:F18"/>
    <mergeCell ref="I18:J18"/>
    <mergeCell ref="B19:F19"/>
    <mergeCell ref="I19:J19"/>
    <mergeCell ref="B20:F20"/>
    <mergeCell ref="I20:J20"/>
    <mergeCell ref="B15:F15"/>
    <mergeCell ref="G15:H15"/>
    <mergeCell ref="I15:J15"/>
    <mergeCell ref="B16:F16"/>
    <mergeCell ref="I16:J16"/>
    <mergeCell ref="B17:F17"/>
    <mergeCell ref="I17:J17"/>
    <mergeCell ref="B23:F23"/>
    <mergeCell ref="G23:H23"/>
    <mergeCell ref="I23:J23"/>
    <mergeCell ref="B24:F24"/>
    <mergeCell ref="G24:H24"/>
    <mergeCell ref="I24:J24"/>
    <mergeCell ref="B21:F21"/>
    <mergeCell ref="I21:J21"/>
    <mergeCell ref="B22:C22"/>
    <mergeCell ref="D22:F22"/>
    <mergeCell ref="G22:H22"/>
    <mergeCell ref="I22:J22"/>
    <mergeCell ref="B27:F27"/>
    <mergeCell ref="G27:H27"/>
    <mergeCell ref="I27:J27"/>
    <mergeCell ref="B28:C28"/>
    <mergeCell ref="D28:F28"/>
    <mergeCell ref="G28:H28"/>
    <mergeCell ref="I28:J28"/>
    <mergeCell ref="B25:F25"/>
    <mergeCell ref="G25:H25"/>
    <mergeCell ref="I25:J25"/>
    <mergeCell ref="B26:F26"/>
    <mergeCell ref="G26:H26"/>
    <mergeCell ref="I26:J26"/>
    <mergeCell ref="B37:C37"/>
    <mergeCell ref="B38:C38"/>
    <mergeCell ref="D39:G39"/>
    <mergeCell ref="H39:K39"/>
    <mergeCell ref="B40:K40"/>
    <mergeCell ref="B41:K41"/>
    <mergeCell ref="D29:G29"/>
    <mergeCell ref="H29:J29"/>
    <mergeCell ref="B31:C31"/>
    <mergeCell ref="B32:C32"/>
    <mergeCell ref="B34:C34"/>
    <mergeCell ref="B35:C35"/>
    <mergeCell ref="C52:F52"/>
    <mergeCell ref="D54:G54"/>
    <mergeCell ref="H54:J54"/>
    <mergeCell ref="B56:C56"/>
    <mergeCell ref="B57:C57"/>
    <mergeCell ref="B58:C58"/>
    <mergeCell ref="C48:F48"/>
    <mergeCell ref="H48:J48"/>
    <mergeCell ref="C49:F49"/>
    <mergeCell ref="H49:J50"/>
    <mergeCell ref="C50:F50"/>
    <mergeCell ref="C51:F51"/>
    <mergeCell ref="B67:C67"/>
    <mergeCell ref="B68:C68"/>
    <mergeCell ref="B69:C69"/>
    <mergeCell ref="B71:C71"/>
    <mergeCell ref="B72:C72"/>
    <mergeCell ref="B73:C73"/>
    <mergeCell ref="B59:C59"/>
    <mergeCell ref="B61:C61"/>
    <mergeCell ref="B62:C62"/>
    <mergeCell ref="B63:C63"/>
    <mergeCell ref="B64:C64"/>
    <mergeCell ref="B66:C66"/>
    <mergeCell ref="B82:K82"/>
    <mergeCell ref="B83:K83"/>
    <mergeCell ref="B92:K92"/>
    <mergeCell ref="B74:C74"/>
    <mergeCell ref="B75:C75"/>
    <mergeCell ref="D76:G76"/>
    <mergeCell ref="H76:K76"/>
    <mergeCell ref="C79:D79"/>
    <mergeCell ref="E79:G80"/>
    <mergeCell ref="H79:K80"/>
    <mergeCell ref="C80:D80"/>
  </mergeCells>
  <pageMargins left="0.79000000000000015" right="0.39000000000000007" top="0.59" bottom="0.51" header="0.24000000000000002" footer="0.31"/>
  <pageSetup paperSize="9" scale="70" orientation="portrait" r:id="rId1"/>
  <headerFooter alignWithMargins="0">
    <oddHeader>&amp;L&amp;"Tahoma,Corsivo"&amp;11COMUNE DI xxxxxxxxxxxxxxxxxx&amp;C&amp;"Tahoma,Grassetto"&amp;11SCHEDA DI VALUTAZIONE DELLA
 PERFORMANCE INDIVIDUALE</oddHeader>
    <oddFooter>&amp;LFirma compilatore:&amp;CFirma interessato:&amp;RData compilazione</oddFooter>
  </headerFooter>
  <rowBreaks count="1" manualBreakCount="1">
    <brk id="47" min="1" max="10" man="1"/>
  </rowBreaks>
  <colBreaks count="1" manualBreakCount="1">
    <brk id="1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45246-F837-42DD-BDC5-9CCE91B5FE28}">
  <dimension ref="A1:L95"/>
  <sheetViews>
    <sheetView topLeftCell="B54" zoomScale="130" zoomScaleNormal="130" zoomScaleSheetLayoutView="91" zoomScalePageLayoutView="90" workbookViewId="0">
      <selection activeCell="C5" sqref="C5:F5"/>
    </sheetView>
  </sheetViews>
  <sheetFormatPr defaultColWidth="8.77734375" defaultRowHeight="13.2" x14ac:dyDescent="0.25"/>
  <cols>
    <col min="1" max="1" width="6.77734375" style="92" hidden="1" customWidth="1"/>
    <col min="2" max="2" width="48" style="92" customWidth="1"/>
    <col min="3" max="3" width="12.44140625" style="92" customWidth="1"/>
    <col min="4" max="4" width="6.44140625" style="92" customWidth="1"/>
    <col min="5" max="5" width="6.77734375" style="92" customWidth="1"/>
    <col min="6" max="6" width="8.33203125" style="92" customWidth="1"/>
    <col min="7" max="10" width="6.77734375" style="92" customWidth="1"/>
    <col min="11" max="11" width="12.44140625" style="92" customWidth="1"/>
    <col min="12" max="12" width="40.44140625" style="2" bestFit="1" customWidth="1"/>
    <col min="13" max="16384" width="8.77734375" style="92"/>
  </cols>
  <sheetData>
    <row r="1" spans="2:12" ht="15" customHeight="1" x14ac:dyDescent="0.25">
      <c r="B1" s="90" t="s">
        <v>0</v>
      </c>
      <c r="C1" s="164" t="s">
        <v>27</v>
      </c>
      <c r="D1" s="164"/>
      <c r="E1" s="164"/>
      <c r="F1" s="165"/>
      <c r="G1" s="91"/>
      <c r="H1" s="166" t="s">
        <v>1</v>
      </c>
      <c r="I1" s="167"/>
      <c r="J1" s="167"/>
    </row>
    <row r="2" spans="2:12" ht="15" customHeight="1" x14ac:dyDescent="0.25">
      <c r="B2" s="93" t="s">
        <v>2</v>
      </c>
      <c r="C2" s="168"/>
      <c r="D2" s="168"/>
      <c r="E2" s="168"/>
      <c r="F2" s="169"/>
      <c r="G2" s="94"/>
      <c r="H2" s="170">
        <v>2022</v>
      </c>
      <c r="I2" s="171"/>
      <c r="J2" s="172"/>
    </row>
    <row r="3" spans="2:12" ht="15" customHeight="1" x14ac:dyDescent="0.25">
      <c r="B3" s="95" t="s">
        <v>3</v>
      </c>
      <c r="C3" s="168" t="s">
        <v>28</v>
      </c>
      <c r="D3" s="168"/>
      <c r="E3" s="168"/>
      <c r="F3" s="169"/>
      <c r="G3" s="96"/>
      <c r="H3" s="173"/>
      <c r="I3" s="174"/>
      <c r="J3" s="175"/>
    </row>
    <row r="4" spans="2:12" ht="15" customHeight="1" x14ac:dyDescent="0.25">
      <c r="B4" s="97" t="s">
        <v>27</v>
      </c>
      <c r="C4" s="178" t="s">
        <v>27</v>
      </c>
      <c r="D4" s="178"/>
      <c r="E4" s="178"/>
      <c r="F4" s="179"/>
      <c r="G4" s="96"/>
      <c r="H4" s="96"/>
      <c r="I4" s="96"/>
      <c r="J4" s="98"/>
    </row>
    <row r="5" spans="2:12" ht="15" customHeight="1" thickBot="1" x14ac:dyDescent="0.25">
      <c r="B5" s="99" t="s">
        <v>5</v>
      </c>
      <c r="C5" s="217" t="e">
        <f>#REF!</f>
        <v>#REF!</v>
      </c>
      <c r="D5" s="217"/>
      <c r="E5" s="217"/>
      <c r="F5" s="218"/>
      <c r="G5" s="96"/>
      <c r="H5" s="96"/>
      <c r="I5" s="96"/>
      <c r="J5" s="96"/>
    </row>
    <row r="6" spans="2:12" ht="10.050000000000001" customHeight="1" thickBot="1" x14ac:dyDescent="0.3">
      <c r="B6" s="100"/>
      <c r="C6" s="101"/>
      <c r="D6" s="101"/>
      <c r="E6" s="101"/>
      <c r="F6" s="101"/>
      <c r="G6" s="96"/>
      <c r="H6" s="96"/>
      <c r="I6" s="96"/>
      <c r="J6" s="96"/>
    </row>
    <row r="7" spans="2:12" ht="25.05" customHeight="1" x14ac:dyDescent="0.25">
      <c r="B7" s="207" t="s">
        <v>31</v>
      </c>
      <c r="C7" s="208"/>
      <c r="D7" s="208"/>
      <c r="E7" s="208"/>
      <c r="F7" s="208"/>
      <c r="G7" s="209"/>
      <c r="H7" s="210"/>
      <c r="I7" s="209" t="s">
        <v>6</v>
      </c>
      <c r="J7" s="211"/>
    </row>
    <row r="8" spans="2:12" ht="15" customHeight="1" x14ac:dyDescent="0.25">
      <c r="B8" s="201" t="s">
        <v>33</v>
      </c>
      <c r="C8" s="202"/>
      <c r="D8" s="202"/>
      <c r="E8" s="202"/>
      <c r="F8" s="203"/>
      <c r="G8" s="204"/>
      <c r="H8" s="204"/>
      <c r="I8" s="205"/>
      <c r="J8" s="206"/>
    </row>
    <row r="9" spans="2:12" ht="15" customHeight="1" x14ac:dyDescent="0.25">
      <c r="B9" s="193">
        <v>1</v>
      </c>
      <c r="C9" s="194"/>
      <c r="D9" s="194"/>
      <c r="E9" s="194"/>
      <c r="F9" s="195"/>
      <c r="G9" s="81"/>
      <c r="H9" s="82"/>
      <c r="I9" s="81"/>
      <c r="J9" s="83"/>
      <c r="K9" s="102"/>
    </row>
    <row r="10" spans="2:12" ht="15" customHeight="1" x14ac:dyDescent="0.25">
      <c r="B10" s="193">
        <v>2</v>
      </c>
      <c r="C10" s="194"/>
      <c r="D10" s="194"/>
      <c r="E10" s="194"/>
      <c r="F10" s="195"/>
      <c r="G10" s="81"/>
      <c r="H10" s="82"/>
      <c r="I10" s="81"/>
      <c r="J10" s="83"/>
    </row>
    <row r="11" spans="2:12" ht="15" customHeight="1" x14ac:dyDescent="0.25">
      <c r="B11" s="193">
        <v>3</v>
      </c>
      <c r="C11" s="194"/>
      <c r="D11" s="194"/>
      <c r="E11" s="194"/>
      <c r="F11" s="195"/>
      <c r="G11" s="81"/>
      <c r="H11" s="82"/>
      <c r="I11" s="81"/>
      <c r="J11" s="83"/>
    </row>
    <row r="12" spans="2:12" ht="15" customHeight="1" x14ac:dyDescent="0.25">
      <c r="B12" s="193"/>
      <c r="C12" s="194"/>
      <c r="D12" s="194"/>
      <c r="E12" s="194"/>
      <c r="F12" s="195"/>
      <c r="G12" s="81"/>
      <c r="H12" s="82"/>
      <c r="I12" s="81"/>
      <c r="J12" s="83"/>
    </row>
    <row r="13" spans="2:12" ht="15" customHeight="1" x14ac:dyDescent="0.25">
      <c r="B13" s="193"/>
      <c r="C13" s="194"/>
      <c r="D13" s="194"/>
      <c r="E13" s="194"/>
      <c r="F13" s="195"/>
      <c r="G13" s="81"/>
      <c r="H13" s="82"/>
      <c r="I13" s="81"/>
      <c r="J13" s="83"/>
    </row>
    <row r="14" spans="2:12" ht="15" customHeight="1" x14ac:dyDescent="0.25">
      <c r="B14" s="193"/>
      <c r="C14" s="194"/>
      <c r="D14" s="194"/>
      <c r="E14" s="194"/>
      <c r="F14" s="195"/>
      <c r="G14" s="81"/>
      <c r="H14" s="82"/>
      <c r="I14" s="81"/>
      <c r="J14" s="83"/>
    </row>
    <row r="15" spans="2:12" s="103" customFormat="1" ht="15" customHeight="1" x14ac:dyDescent="0.25">
      <c r="B15" s="201" t="s">
        <v>36</v>
      </c>
      <c r="C15" s="202"/>
      <c r="D15" s="202"/>
      <c r="E15" s="202"/>
      <c r="F15" s="203"/>
      <c r="G15" s="204"/>
      <c r="H15" s="204"/>
      <c r="I15" s="205"/>
      <c r="J15" s="206"/>
      <c r="L15" s="2"/>
    </row>
    <row r="16" spans="2:12" ht="15" customHeight="1" x14ac:dyDescent="0.25">
      <c r="B16" s="193">
        <v>1</v>
      </c>
      <c r="C16" s="194"/>
      <c r="D16" s="194"/>
      <c r="E16" s="194"/>
      <c r="F16" s="195"/>
      <c r="G16" s="81"/>
      <c r="H16" s="82"/>
      <c r="I16" s="191"/>
      <c r="J16" s="192"/>
    </row>
    <row r="17" spans="1:11" ht="15" customHeight="1" x14ac:dyDescent="0.25">
      <c r="B17" s="193">
        <v>2</v>
      </c>
      <c r="C17" s="194"/>
      <c r="D17" s="194"/>
      <c r="E17" s="194"/>
      <c r="F17" s="195"/>
      <c r="G17" s="81"/>
      <c r="H17" s="82"/>
      <c r="I17" s="191"/>
      <c r="J17" s="192"/>
    </row>
    <row r="18" spans="1:11" ht="15" customHeight="1" x14ac:dyDescent="0.25">
      <c r="B18" s="193">
        <v>3</v>
      </c>
      <c r="C18" s="194"/>
      <c r="D18" s="194"/>
      <c r="E18" s="194"/>
      <c r="F18" s="195"/>
      <c r="G18" s="81"/>
      <c r="H18" s="82"/>
      <c r="I18" s="191"/>
      <c r="J18" s="192"/>
    </row>
    <row r="19" spans="1:11" ht="15" customHeight="1" x14ac:dyDescent="0.25">
      <c r="B19" s="193"/>
      <c r="C19" s="194"/>
      <c r="D19" s="194"/>
      <c r="E19" s="194"/>
      <c r="F19" s="195"/>
      <c r="G19" s="81"/>
      <c r="H19" s="82"/>
      <c r="I19" s="191"/>
      <c r="J19" s="192"/>
    </row>
    <row r="20" spans="1:11" ht="15" customHeight="1" x14ac:dyDescent="0.25">
      <c r="B20" s="193"/>
      <c r="C20" s="194"/>
      <c r="D20" s="194"/>
      <c r="E20" s="194"/>
      <c r="F20" s="195"/>
      <c r="G20" s="81"/>
      <c r="H20" s="82"/>
      <c r="I20" s="191"/>
      <c r="J20" s="192"/>
    </row>
    <row r="21" spans="1:11" ht="15" customHeight="1" x14ac:dyDescent="0.25">
      <c r="B21" s="193"/>
      <c r="C21" s="194"/>
      <c r="D21" s="194"/>
      <c r="E21" s="194"/>
      <c r="F21" s="195"/>
      <c r="G21" s="81"/>
      <c r="H21" s="82"/>
      <c r="I21" s="191"/>
      <c r="J21" s="192"/>
    </row>
    <row r="22" spans="1:11" ht="15" customHeight="1" x14ac:dyDescent="0.25">
      <c r="A22" s="104"/>
      <c r="B22" s="214" t="s">
        <v>34</v>
      </c>
      <c r="C22" s="215"/>
      <c r="D22" s="216" t="s">
        <v>7</v>
      </c>
      <c r="E22" s="216"/>
      <c r="F22" s="216"/>
      <c r="G22" s="204" t="s">
        <v>35</v>
      </c>
      <c r="H22" s="204"/>
      <c r="I22" s="205" t="s">
        <v>6</v>
      </c>
      <c r="J22" s="206"/>
    </row>
    <row r="23" spans="1:11" ht="15" customHeight="1" x14ac:dyDescent="0.25">
      <c r="A23" s="104"/>
      <c r="B23" s="193">
        <v>1</v>
      </c>
      <c r="C23" s="194"/>
      <c r="D23" s="194"/>
      <c r="E23" s="194"/>
      <c r="F23" s="195"/>
      <c r="G23" s="191"/>
      <c r="H23" s="192"/>
      <c r="I23" s="191"/>
      <c r="J23" s="192"/>
    </row>
    <row r="24" spans="1:11" ht="15" customHeight="1" x14ac:dyDescent="0.25">
      <c r="A24" s="104"/>
      <c r="B24" s="193">
        <v>2</v>
      </c>
      <c r="C24" s="194"/>
      <c r="D24" s="194"/>
      <c r="E24" s="194"/>
      <c r="F24" s="195"/>
      <c r="G24" s="191"/>
      <c r="H24" s="192"/>
      <c r="I24" s="191"/>
      <c r="J24" s="192"/>
    </row>
    <row r="25" spans="1:11" ht="15" customHeight="1" x14ac:dyDescent="0.25">
      <c r="A25" s="104"/>
      <c r="B25" s="193">
        <v>3</v>
      </c>
      <c r="C25" s="194"/>
      <c r="D25" s="194"/>
      <c r="E25" s="194"/>
      <c r="F25" s="195"/>
      <c r="G25" s="191"/>
      <c r="H25" s="192"/>
      <c r="I25" s="191"/>
      <c r="J25" s="192"/>
    </row>
    <row r="26" spans="1:11" ht="15" customHeight="1" x14ac:dyDescent="0.25">
      <c r="A26" s="104"/>
      <c r="B26" s="187"/>
      <c r="C26" s="188"/>
      <c r="D26" s="188"/>
      <c r="E26" s="188"/>
      <c r="F26" s="189"/>
      <c r="G26" s="191"/>
      <c r="H26" s="192"/>
      <c r="I26" s="191"/>
      <c r="J26" s="192"/>
    </row>
    <row r="27" spans="1:11" ht="15" customHeight="1" x14ac:dyDescent="0.25">
      <c r="A27" s="104"/>
      <c r="B27" s="187"/>
      <c r="C27" s="188"/>
      <c r="D27" s="188"/>
      <c r="E27" s="188"/>
      <c r="F27" s="189"/>
      <c r="G27" s="191"/>
      <c r="H27" s="192"/>
      <c r="I27" s="191"/>
      <c r="J27" s="192"/>
    </row>
    <row r="28" spans="1:11" ht="4.95" customHeight="1" thickBot="1" x14ac:dyDescent="0.3">
      <c r="A28" s="104"/>
      <c r="B28" s="183"/>
      <c r="C28" s="184"/>
      <c r="D28" s="185"/>
      <c r="E28" s="185"/>
      <c r="F28" s="185"/>
      <c r="G28" s="186"/>
      <c r="H28" s="186"/>
      <c r="I28" s="190"/>
      <c r="J28" s="190"/>
    </row>
    <row r="29" spans="1:11" ht="34.950000000000003" customHeight="1" thickBot="1" x14ac:dyDescent="0.3">
      <c r="A29" s="105"/>
      <c r="B29" s="38" t="s">
        <v>40</v>
      </c>
      <c r="C29" s="39" t="s">
        <v>44</v>
      </c>
      <c r="D29" s="196" t="s">
        <v>22</v>
      </c>
      <c r="E29" s="196"/>
      <c r="F29" s="196"/>
      <c r="G29" s="197"/>
      <c r="H29" s="198">
        <v>0.51</v>
      </c>
      <c r="I29" s="199"/>
      <c r="J29" s="200"/>
    </row>
    <row r="30" spans="1:11" ht="34.950000000000003" customHeight="1" thickBot="1" x14ac:dyDescent="0.3">
      <c r="A30" s="105"/>
      <c r="B30" s="42" t="s">
        <v>33</v>
      </c>
      <c r="C30" s="43">
        <v>20</v>
      </c>
      <c r="D30" s="44">
        <v>1</v>
      </c>
      <c r="E30" s="44">
        <v>2</v>
      </c>
      <c r="F30" s="44">
        <v>3</v>
      </c>
      <c r="G30" s="45">
        <v>4</v>
      </c>
      <c r="H30" s="46">
        <v>5</v>
      </c>
      <c r="I30" s="46">
        <v>6</v>
      </c>
      <c r="J30" s="46">
        <v>7</v>
      </c>
      <c r="K30" s="37">
        <f>SUM(D32:J32)</f>
        <v>0</v>
      </c>
    </row>
    <row r="31" spans="1:11" ht="34.950000000000003" customHeight="1" x14ac:dyDescent="0.25">
      <c r="A31" s="105"/>
      <c r="B31" s="154"/>
      <c r="C31" s="154"/>
      <c r="D31" s="27"/>
      <c r="E31" s="27"/>
      <c r="F31" s="27"/>
      <c r="G31" s="28"/>
      <c r="H31" s="24"/>
      <c r="I31" s="24"/>
      <c r="J31" s="24"/>
    </row>
    <row r="32" spans="1:11" ht="34.950000000000003" customHeight="1" thickBot="1" x14ac:dyDescent="0.3">
      <c r="A32" s="105"/>
      <c r="B32" s="182"/>
      <c r="C32" s="182"/>
      <c r="D32" s="29" t="str">
        <f>((IF(D31="X",D30,"0")))</f>
        <v>0</v>
      </c>
      <c r="E32" s="29" t="str">
        <f>((IF(E31="X",E30,"0")))</f>
        <v>0</v>
      </c>
      <c r="F32" s="29" t="str">
        <f>((IF(F31="X",F30,"0")))</f>
        <v>0</v>
      </c>
      <c r="G32" s="30" t="str">
        <f>((IF(G31="X",G30,"0")))</f>
        <v>0</v>
      </c>
      <c r="H32" s="32" t="str">
        <f>(IF(H31="X",H30,"0"))</f>
        <v>0</v>
      </c>
      <c r="I32" s="32" t="str">
        <f>(IF(I31="X",I30,"0"))</f>
        <v>0</v>
      </c>
      <c r="J32" s="32" t="str">
        <f>(IF(J31="X",J30,"0"))</f>
        <v>0</v>
      </c>
    </row>
    <row r="33" spans="1:11" ht="34.950000000000003" customHeight="1" thickBot="1" x14ac:dyDescent="0.3">
      <c r="A33" s="105"/>
      <c r="B33" s="40" t="s">
        <v>36</v>
      </c>
      <c r="C33" s="41">
        <v>16</v>
      </c>
      <c r="D33" s="44">
        <v>1</v>
      </c>
      <c r="E33" s="44">
        <v>2</v>
      </c>
      <c r="F33" s="44">
        <v>3</v>
      </c>
      <c r="G33" s="45">
        <v>4</v>
      </c>
      <c r="H33" s="46">
        <v>5</v>
      </c>
      <c r="I33" s="46">
        <v>6</v>
      </c>
      <c r="J33" s="46">
        <v>7</v>
      </c>
      <c r="K33" s="37">
        <f>SUM(D35:J35)</f>
        <v>0</v>
      </c>
    </row>
    <row r="34" spans="1:11" ht="34.950000000000003" customHeight="1" x14ac:dyDescent="0.25">
      <c r="A34" s="105"/>
      <c r="B34" s="154"/>
      <c r="C34" s="154"/>
      <c r="D34" s="27"/>
      <c r="E34" s="27"/>
      <c r="F34" s="27"/>
      <c r="G34" s="28"/>
      <c r="H34" s="24"/>
      <c r="I34" s="24"/>
      <c r="J34" s="24"/>
    </row>
    <row r="35" spans="1:11" ht="34.950000000000003" customHeight="1" thickBot="1" x14ac:dyDescent="0.3">
      <c r="A35" s="105"/>
      <c r="B35" s="182"/>
      <c r="C35" s="182"/>
      <c r="D35" s="29" t="str">
        <f>((IF(D34="X",D33,"0")))</f>
        <v>0</v>
      </c>
      <c r="E35" s="29" t="str">
        <f t="shared" ref="E35" si="0">((IF(E34="X",E33,"0")))</f>
        <v>0</v>
      </c>
      <c r="F35" s="29" t="str">
        <f>((IF(F34="X",F33,"0")))</f>
        <v>0</v>
      </c>
      <c r="G35" s="30" t="str">
        <f>((IF(G34="X",G33,"0")))</f>
        <v>0</v>
      </c>
      <c r="H35" s="32" t="str">
        <f>((IF(H34="X",H33,"0")))</f>
        <v>0</v>
      </c>
      <c r="I35" s="32" t="str">
        <f>((IF(I34="X",I33,"0")))</f>
        <v>0</v>
      </c>
      <c r="J35" s="32" t="str">
        <f>((IF(J34="X",J33,"0")))</f>
        <v>0</v>
      </c>
    </row>
    <row r="36" spans="1:11" ht="34.950000000000003" customHeight="1" thickBot="1" x14ac:dyDescent="0.3">
      <c r="A36" s="105"/>
      <c r="B36" s="40" t="s">
        <v>34</v>
      </c>
      <c r="C36" s="41">
        <v>15</v>
      </c>
      <c r="D36" s="44">
        <v>1</v>
      </c>
      <c r="E36" s="44">
        <v>2</v>
      </c>
      <c r="F36" s="44">
        <v>3</v>
      </c>
      <c r="G36" s="45">
        <v>4</v>
      </c>
      <c r="H36" s="46">
        <v>5</v>
      </c>
      <c r="I36" s="46">
        <v>6</v>
      </c>
      <c r="J36" s="46">
        <v>7</v>
      </c>
      <c r="K36" s="37">
        <f>SUM(D38:J38)</f>
        <v>0</v>
      </c>
    </row>
    <row r="37" spans="1:11" ht="34.950000000000003" customHeight="1" thickBot="1" x14ac:dyDescent="0.3">
      <c r="A37" s="105"/>
      <c r="B37" s="154"/>
      <c r="C37" s="154"/>
      <c r="D37" s="27"/>
      <c r="E37" s="27"/>
      <c r="F37" s="27"/>
      <c r="G37" s="28"/>
      <c r="H37" s="24"/>
      <c r="I37" s="24"/>
      <c r="J37" s="24"/>
    </row>
    <row r="38" spans="1:11" ht="15" hidden="1" customHeight="1" thickBot="1" x14ac:dyDescent="0.3">
      <c r="A38" s="105"/>
      <c r="B38" s="136"/>
      <c r="C38" s="136"/>
      <c r="D38" s="34" t="str">
        <f>((IF(D37="X",D36,"0")))</f>
        <v>0</v>
      </c>
      <c r="E38" s="34" t="str">
        <f t="shared" ref="E38:F38" si="1">((IF(E37="X",E36,"0")))</f>
        <v>0</v>
      </c>
      <c r="F38" s="34" t="str">
        <f t="shared" si="1"/>
        <v>0</v>
      </c>
      <c r="G38" s="35" t="str">
        <f>((IF(G37="X",G36,"0")))</f>
        <v>0</v>
      </c>
      <c r="H38" s="36" t="str">
        <f>((IF(H37="X",H36,"0")))</f>
        <v>0</v>
      </c>
      <c r="I38" s="36" t="str">
        <f t="shared" ref="I38:J38" si="2">((IF(I37="X",I36,"0")))</f>
        <v>0</v>
      </c>
      <c r="J38" s="36" t="str">
        <f t="shared" si="2"/>
        <v>0</v>
      </c>
    </row>
    <row r="39" spans="1:11" s="61" customFormat="1" ht="45" customHeight="1" thickBot="1" x14ac:dyDescent="0.3">
      <c r="B39" s="68" t="s">
        <v>41</v>
      </c>
      <c r="C39" s="69">
        <f>C36+C33+C30</f>
        <v>51</v>
      </c>
      <c r="D39" s="176">
        <f>(K30*C30)+(K33*C33)+(K36*C36)</f>
        <v>0</v>
      </c>
      <c r="E39" s="177"/>
      <c r="F39" s="177"/>
      <c r="G39" s="177"/>
      <c r="H39" s="161">
        <f>D39/(C39*7)</f>
        <v>0</v>
      </c>
      <c r="I39" s="162"/>
      <c r="J39" s="162"/>
      <c r="K39" s="163"/>
    </row>
    <row r="40" spans="1:11" s="106" customFormat="1" ht="15" customHeight="1" thickBot="1" x14ac:dyDescent="0.3">
      <c r="B40" s="126" t="s">
        <v>9</v>
      </c>
      <c r="C40" s="127"/>
      <c r="D40" s="127"/>
      <c r="E40" s="127"/>
      <c r="F40" s="127"/>
      <c r="G40" s="127"/>
      <c r="H40" s="127"/>
      <c r="I40" s="127"/>
      <c r="J40" s="127"/>
      <c r="K40" s="128"/>
    </row>
    <row r="41" spans="1:11" s="106" customFormat="1" ht="25.05" customHeight="1" x14ac:dyDescent="0.25">
      <c r="B41" s="129" t="s">
        <v>30</v>
      </c>
      <c r="C41" s="130"/>
      <c r="D41" s="130"/>
      <c r="E41" s="130"/>
      <c r="F41" s="130"/>
      <c r="G41" s="130"/>
      <c r="H41" s="130"/>
      <c r="I41" s="130"/>
      <c r="J41" s="130"/>
      <c r="K41" s="131"/>
    </row>
    <row r="42" spans="1:11" s="106" customFormat="1" x14ac:dyDescent="0.25">
      <c r="B42" s="107"/>
      <c r="C42" s="108"/>
      <c r="D42" s="108"/>
      <c r="E42" s="108"/>
      <c r="F42" s="108"/>
      <c r="G42" s="108"/>
      <c r="H42" s="108"/>
      <c r="I42" s="108"/>
      <c r="J42" s="108"/>
      <c r="K42" s="109"/>
    </row>
    <row r="43" spans="1:11" s="106" customFormat="1" x14ac:dyDescent="0.25">
      <c r="B43" s="107"/>
      <c r="C43" s="108"/>
      <c r="D43" s="108"/>
      <c r="E43" s="108"/>
      <c r="F43" s="108"/>
      <c r="G43" s="108"/>
      <c r="H43" s="108"/>
      <c r="I43" s="108"/>
      <c r="J43" s="108"/>
      <c r="K43" s="109"/>
    </row>
    <row r="44" spans="1:11" s="106" customFormat="1" x14ac:dyDescent="0.25">
      <c r="B44" s="107"/>
      <c r="C44" s="108"/>
      <c r="D44" s="108"/>
      <c r="E44" s="108"/>
      <c r="F44" s="108"/>
      <c r="G44" s="108"/>
      <c r="H44" s="108"/>
      <c r="I44" s="108"/>
      <c r="J44" s="108"/>
      <c r="K44" s="109"/>
    </row>
    <row r="45" spans="1:11" s="106" customFormat="1" x14ac:dyDescent="0.25">
      <c r="B45" s="107"/>
      <c r="C45" s="108"/>
      <c r="D45" s="108"/>
      <c r="E45" s="108"/>
      <c r="F45" s="108"/>
      <c r="G45" s="108"/>
      <c r="H45" s="108"/>
      <c r="I45" s="108"/>
      <c r="J45" s="108"/>
      <c r="K45" s="109"/>
    </row>
    <row r="46" spans="1:11" s="106" customFormat="1" x14ac:dyDescent="0.25">
      <c r="B46" s="107"/>
      <c r="C46" s="108"/>
      <c r="D46" s="108"/>
      <c r="E46" s="108"/>
      <c r="F46" s="108"/>
      <c r="G46" s="108"/>
      <c r="H46" s="108"/>
      <c r="I46" s="108"/>
      <c r="J46" s="108"/>
      <c r="K46" s="109"/>
    </row>
    <row r="47" spans="1:11" s="61" customFormat="1" ht="13.8" thickBot="1" x14ac:dyDescent="0.3">
      <c r="B47" s="110"/>
      <c r="C47" s="111"/>
      <c r="D47" s="111"/>
      <c r="E47" s="111"/>
      <c r="F47" s="111"/>
      <c r="G47" s="111"/>
      <c r="H47" s="111"/>
      <c r="I47" s="111"/>
      <c r="J47" s="111"/>
      <c r="K47" s="112"/>
    </row>
    <row r="48" spans="1:11" s="61" customFormat="1" ht="15" customHeight="1" x14ac:dyDescent="0.25">
      <c r="B48" s="90" t="s">
        <v>0</v>
      </c>
      <c r="C48" s="164" t="s">
        <v>27</v>
      </c>
      <c r="D48" s="164"/>
      <c r="E48" s="164"/>
      <c r="F48" s="165"/>
      <c r="G48" s="108"/>
      <c r="H48" s="166" t="s">
        <v>1</v>
      </c>
      <c r="I48" s="167"/>
      <c r="J48" s="167"/>
      <c r="K48" s="92"/>
    </row>
    <row r="49" spans="1:11" s="61" customFormat="1" ht="15" customHeight="1" x14ac:dyDescent="0.25">
      <c r="B49" s="93" t="s">
        <v>2</v>
      </c>
      <c r="C49" s="168"/>
      <c r="D49" s="168"/>
      <c r="E49" s="168"/>
      <c r="F49" s="169"/>
      <c r="G49" s="108"/>
      <c r="H49" s="170">
        <f>H2</f>
        <v>2022</v>
      </c>
      <c r="I49" s="171"/>
      <c r="J49" s="172"/>
      <c r="K49" s="92"/>
    </row>
    <row r="50" spans="1:11" s="61" customFormat="1" ht="15" customHeight="1" x14ac:dyDescent="0.25">
      <c r="B50" s="95" t="s">
        <v>3</v>
      </c>
      <c r="C50" s="168" t="str">
        <f>C3</f>
        <v>Nome Cognome</v>
      </c>
      <c r="D50" s="168"/>
      <c r="E50" s="168"/>
      <c r="F50" s="169"/>
      <c r="G50" s="108"/>
      <c r="H50" s="173"/>
      <c r="I50" s="174"/>
      <c r="J50" s="175"/>
      <c r="K50" s="92"/>
    </row>
    <row r="51" spans="1:11" s="61" customFormat="1" ht="15" customHeight="1" x14ac:dyDescent="0.25">
      <c r="B51" s="97" t="s">
        <v>4</v>
      </c>
      <c r="C51" s="178" t="str">
        <f>C4</f>
        <v>Area</v>
      </c>
      <c r="D51" s="178"/>
      <c r="E51" s="178"/>
      <c r="F51" s="179"/>
      <c r="G51" s="108"/>
      <c r="H51" s="108"/>
      <c r="I51" s="108"/>
      <c r="J51" s="108"/>
      <c r="K51" s="92"/>
    </row>
    <row r="52" spans="1:11" s="61" customFormat="1" ht="15" customHeight="1" thickBot="1" x14ac:dyDescent="0.3">
      <c r="B52" s="99" t="s">
        <v>5</v>
      </c>
      <c r="C52" s="180" t="e">
        <f>C5</f>
        <v>#REF!</v>
      </c>
      <c r="D52" s="180"/>
      <c r="E52" s="180"/>
      <c r="F52" s="181"/>
      <c r="G52" s="108"/>
      <c r="H52" s="108"/>
      <c r="I52" s="108"/>
      <c r="J52" s="108"/>
      <c r="K52" s="92"/>
    </row>
    <row r="53" spans="1:11" s="61" customFormat="1" ht="10.050000000000001" customHeight="1" thickBot="1" x14ac:dyDescent="0.3">
      <c r="B53" s="107"/>
      <c r="C53" s="108"/>
      <c r="D53" s="108"/>
      <c r="E53" s="108"/>
      <c r="F53" s="108"/>
      <c r="G53" s="108"/>
      <c r="H53" s="108"/>
      <c r="I53" s="108"/>
      <c r="J53" s="108"/>
      <c r="K53" s="92"/>
    </row>
    <row r="54" spans="1:11" ht="45" customHeight="1" thickBot="1" x14ac:dyDescent="0.3">
      <c r="A54" s="113"/>
      <c r="B54" s="75" t="s">
        <v>23</v>
      </c>
      <c r="C54" s="76" t="s">
        <v>45</v>
      </c>
      <c r="D54" s="156" t="s">
        <v>22</v>
      </c>
      <c r="E54" s="156"/>
      <c r="F54" s="156"/>
      <c r="G54" s="157"/>
      <c r="H54" s="158">
        <v>0.49</v>
      </c>
      <c r="I54" s="159"/>
      <c r="J54" s="160"/>
    </row>
    <row r="55" spans="1:11" ht="34.950000000000003" customHeight="1" thickBot="1" x14ac:dyDescent="0.3">
      <c r="A55" s="105"/>
      <c r="B55" s="47" t="s">
        <v>37</v>
      </c>
      <c r="C55" s="48">
        <v>14</v>
      </c>
      <c r="D55" s="52">
        <v>1</v>
      </c>
      <c r="E55" s="52">
        <v>2</v>
      </c>
      <c r="F55" s="52">
        <v>3</v>
      </c>
      <c r="G55" s="53">
        <v>4</v>
      </c>
      <c r="H55" s="54">
        <v>5</v>
      </c>
      <c r="I55" s="54">
        <v>6</v>
      </c>
      <c r="J55" s="55">
        <v>7</v>
      </c>
      <c r="K55" s="26">
        <f>SUM(D59:J59)/3</f>
        <v>0</v>
      </c>
    </row>
    <row r="56" spans="1:11" ht="34.950000000000003" customHeight="1" x14ac:dyDescent="0.25">
      <c r="A56" s="105"/>
      <c r="B56" s="154" t="s">
        <v>83</v>
      </c>
      <c r="C56" s="154"/>
      <c r="D56" s="27"/>
      <c r="E56" s="27"/>
      <c r="F56" s="27"/>
      <c r="G56" s="28"/>
      <c r="H56" s="24"/>
      <c r="I56" s="24"/>
      <c r="J56" s="24"/>
    </row>
    <row r="57" spans="1:11" ht="34.950000000000003" customHeight="1" x14ac:dyDescent="0.25">
      <c r="A57" s="105"/>
      <c r="B57" s="154" t="s">
        <v>82</v>
      </c>
      <c r="C57" s="154"/>
      <c r="D57" s="27"/>
      <c r="E57" s="27"/>
      <c r="F57" s="27"/>
      <c r="G57" s="28"/>
      <c r="H57" s="24"/>
      <c r="I57" s="24"/>
      <c r="J57" s="24"/>
    </row>
    <row r="58" spans="1:11" ht="34.950000000000003" customHeight="1" x14ac:dyDescent="0.25">
      <c r="A58" s="105"/>
      <c r="B58" s="154" t="s">
        <v>84</v>
      </c>
      <c r="C58" s="154"/>
      <c r="D58" s="27"/>
      <c r="E58" s="27"/>
      <c r="F58" s="27"/>
      <c r="G58" s="28"/>
      <c r="H58" s="24"/>
      <c r="I58" s="24"/>
      <c r="J58" s="24"/>
    </row>
    <row r="59" spans="1:11" ht="34.950000000000003" customHeight="1" thickBot="1" x14ac:dyDescent="0.3">
      <c r="A59" s="105"/>
      <c r="B59" s="136"/>
      <c r="C59" s="136"/>
      <c r="D59" s="34">
        <f>((IF(D56="X",D55,"0")+(IF(D57="X",D55,"0")+IF(D58="X",D55,"0"))))</f>
        <v>0</v>
      </c>
      <c r="E59" s="34">
        <f t="shared" ref="E59:J59" si="3">((IF(E56="X",E55,"0")+(IF(E57="X",E55,"0")+IF(E58="X",E55,"0"))))</f>
        <v>0</v>
      </c>
      <c r="F59" s="34">
        <f t="shared" si="3"/>
        <v>0</v>
      </c>
      <c r="G59" s="35">
        <f t="shared" si="3"/>
        <v>0</v>
      </c>
      <c r="H59" s="36">
        <f t="shared" si="3"/>
        <v>0</v>
      </c>
      <c r="I59" s="36">
        <f t="shared" si="3"/>
        <v>0</v>
      </c>
      <c r="J59" s="36">
        <f t="shared" si="3"/>
        <v>0</v>
      </c>
    </row>
    <row r="60" spans="1:11" ht="34.950000000000003" customHeight="1" thickBot="1" x14ac:dyDescent="0.3">
      <c r="A60" s="105"/>
      <c r="B60" s="50" t="s">
        <v>43</v>
      </c>
      <c r="C60" s="51">
        <v>12</v>
      </c>
      <c r="D60" s="52">
        <v>1</v>
      </c>
      <c r="E60" s="52">
        <v>2</v>
      </c>
      <c r="F60" s="52">
        <v>3</v>
      </c>
      <c r="G60" s="53">
        <v>4</v>
      </c>
      <c r="H60" s="54">
        <v>5</v>
      </c>
      <c r="I60" s="54">
        <v>6</v>
      </c>
      <c r="J60" s="55">
        <v>7</v>
      </c>
      <c r="K60" s="26">
        <f>SUM(D64:J64)/3</f>
        <v>0</v>
      </c>
    </row>
    <row r="61" spans="1:11" ht="34.950000000000003" customHeight="1" x14ac:dyDescent="0.25">
      <c r="A61" s="105"/>
      <c r="B61" s="155" t="s">
        <v>47</v>
      </c>
      <c r="C61" s="155"/>
      <c r="D61" s="31"/>
      <c r="E61" s="31"/>
      <c r="F61" s="31"/>
      <c r="G61" s="49"/>
      <c r="H61" s="25"/>
      <c r="I61" s="25"/>
      <c r="J61" s="24"/>
    </row>
    <row r="62" spans="1:11" ht="34.950000000000003" customHeight="1" x14ac:dyDescent="0.25">
      <c r="A62" s="105"/>
      <c r="B62" s="135" t="s">
        <v>48</v>
      </c>
      <c r="C62" s="135"/>
      <c r="D62" s="27"/>
      <c r="E62" s="27"/>
      <c r="F62" s="27"/>
      <c r="G62" s="28"/>
      <c r="H62" s="24"/>
      <c r="I62" s="24"/>
      <c r="J62" s="24"/>
    </row>
    <row r="63" spans="1:11" ht="34.950000000000003" customHeight="1" x14ac:dyDescent="0.25">
      <c r="A63" s="105"/>
      <c r="B63" s="154" t="s">
        <v>49</v>
      </c>
      <c r="C63" s="154"/>
      <c r="D63" s="27"/>
      <c r="E63" s="27"/>
      <c r="F63" s="27"/>
      <c r="G63" s="28"/>
      <c r="H63" s="24"/>
      <c r="I63" s="24"/>
      <c r="J63" s="24"/>
    </row>
    <row r="64" spans="1:11" ht="34.950000000000003" customHeight="1" thickBot="1" x14ac:dyDescent="0.3">
      <c r="A64" s="105"/>
      <c r="B64" s="136"/>
      <c r="C64" s="136"/>
      <c r="D64" s="34">
        <f>((IF(D61="X",D60,"0")+(IF(D62="X",D60,"0")+IF(D63="X",D60,"0"))))</f>
        <v>0</v>
      </c>
      <c r="E64" s="34">
        <f t="shared" ref="E64:J64" si="4">((IF(E61="X",E60,"0")+(IF(E62="X",E60,"0")+IF(E63="X",E60,"0"))))</f>
        <v>0</v>
      </c>
      <c r="F64" s="34">
        <f t="shared" si="4"/>
        <v>0</v>
      </c>
      <c r="G64" s="35">
        <f t="shared" si="4"/>
        <v>0</v>
      </c>
      <c r="H64" s="36">
        <f t="shared" si="4"/>
        <v>0</v>
      </c>
      <c r="I64" s="36">
        <f t="shared" si="4"/>
        <v>0</v>
      </c>
      <c r="J64" s="36">
        <f t="shared" si="4"/>
        <v>0</v>
      </c>
    </row>
    <row r="65" spans="1:11" ht="34.950000000000003" customHeight="1" thickBot="1" x14ac:dyDescent="0.3">
      <c r="A65" s="105"/>
      <c r="B65" s="50" t="s">
        <v>25</v>
      </c>
      <c r="C65" s="51">
        <v>11</v>
      </c>
      <c r="D65" s="52">
        <v>1</v>
      </c>
      <c r="E65" s="52">
        <v>2</v>
      </c>
      <c r="F65" s="52">
        <v>3</v>
      </c>
      <c r="G65" s="53">
        <v>4</v>
      </c>
      <c r="H65" s="54">
        <v>5</v>
      </c>
      <c r="I65" s="54">
        <v>6</v>
      </c>
      <c r="J65" s="55">
        <v>7</v>
      </c>
      <c r="K65" s="26">
        <f>SUM(D69:J69)/3</f>
        <v>0</v>
      </c>
    </row>
    <row r="66" spans="1:11" ht="34.950000000000003" customHeight="1" x14ac:dyDescent="0.25">
      <c r="A66" s="105"/>
      <c r="B66" s="155" t="s">
        <v>50</v>
      </c>
      <c r="C66" s="155"/>
      <c r="D66" s="31"/>
      <c r="E66" s="31"/>
      <c r="F66" s="31"/>
      <c r="G66" s="49"/>
      <c r="H66" s="25"/>
      <c r="I66" s="25"/>
      <c r="J66" s="24"/>
    </row>
    <row r="67" spans="1:11" ht="34.950000000000003" customHeight="1" x14ac:dyDescent="0.25">
      <c r="A67" s="105"/>
      <c r="B67" s="154" t="s">
        <v>51</v>
      </c>
      <c r="C67" s="154"/>
      <c r="D67" s="27"/>
      <c r="E67" s="27"/>
      <c r="F67" s="27"/>
      <c r="G67" s="28"/>
      <c r="H67" s="24"/>
      <c r="I67" s="24"/>
      <c r="J67" s="24"/>
    </row>
    <row r="68" spans="1:11" ht="34.950000000000003" customHeight="1" x14ac:dyDescent="0.25">
      <c r="A68" s="105"/>
      <c r="B68" s="154" t="s">
        <v>52</v>
      </c>
      <c r="C68" s="154"/>
      <c r="D68" s="27"/>
      <c r="E68" s="27"/>
      <c r="F68" s="27"/>
      <c r="G68" s="28"/>
      <c r="H68" s="24"/>
      <c r="I68" s="24"/>
      <c r="J68" s="24"/>
    </row>
    <row r="69" spans="1:11" ht="34.950000000000003" customHeight="1" thickBot="1" x14ac:dyDescent="0.3">
      <c r="A69" s="105"/>
      <c r="B69" s="136"/>
      <c r="C69" s="136"/>
      <c r="D69" s="34">
        <f t="shared" ref="D69:J69" si="5">((IF(D66="X",D65,"0")+IF(D67="X",D65,"0")+(IF(D68="X",D65,"0"))))</f>
        <v>0</v>
      </c>
      <c r="E69" s="34">
        <f t="shared" si="5"/>
        <v>0</v>
      </c>
      <c r="F69" s="34">
        <f t="shared" si="5"/>
        <v>0</v>
      </c>
      <c r="G69" s="35">
        <f t="shared" si="5"/>
        <v>0</v>
      </c>
      <c r="H69" s="36">
        <f t="shared" si="5"/>
        <v>0</v>
      </c>
      <c r="I69" s="36">
        <f t="shared" si="5"/>
        <v>0</v>
      </c>
      <c r="J69" s="36">
        <f t="shared" si="5"/>
        <v>0</v>
      </c>
    </row>
    <row r="70" spans="1:11" ht="34.950000000000003" customHeight="1" thickBot="1" x14ac:dyDescent="0.3">
      <c r="A70" s="105"/>
      <c r="B70" s="50" t="s">
        <v>38</v>
      </c>
      <c r="C70" s="51">
        <v>12</v>
      </c>
      <c r="D70" s="52">
        <v>1</v>
      </c>
      <c r="E70" s="52">
        <v>2</v>
      </c>
      <c r="F70" s="52">
        <v>3</v>
      </c>
      <c r="G70" s="53">
        <v>4</v>
      </c>
      <c r="H70" s="54">
        <v>5</v>
      </c>
      <c r="I70" s="54">
        <v>6</v>
      </c>
      <c r="J70" s="55">
        <v>7</v>
      </c>
      <c r="K70" s="26">
        <f>SUM(D75:J75)/4</f>
        <v>0</v>
      </c>
    </row>
    <row r="71" spans="1:11" ht="34.950000000000003" customHeight="1" x14ac:dyDescent="0.25">
      <c r="A71" s="105"/>
      <c r="B71" s="212" t="s">
        <v>55</v>
      </c>
      <c r="C71" s="213"/>
      <c r="D71" s="31"/>
      <c r="E71" s="31"/>
      <c r="F71" s="31"/>
      <c r="G71" s="49"/>
      <c r="H71" s="25"/>
      <c r="I71" s="25"/>
      <c r="J71" s="24"/>
    </row>
    <row r="72" spans="1:11" ht="34.950000000000003" customHeight="1" x14ac:dyDescent="0.25">
      <c r="A72" s="105"/>
      <c r="B72" s="135" t="s">
        <v>68</v>
      </c>
      <c r="C72" s="135"/>
      <c r="D72" s="27"/>
      <c r="E72" s="27"/>
      <c r="F72" s="27"/>
      <c r="G72" s="28"/>
      <c r="H72" s="24"/>
      <c r="I72" s="24"/>
      <c r="J72" s="24"/>
    </row>
    <row r="73" spans="1:11" ht="34.950000000000003" customHeight="1" x14ac:dyDescent="0.25">
      <c r="A73" s="105"/>
      <c r="B73" s="135" t="s">
        <v>54</v>
      </c>
      <c r="C73" s="135"/>
      <c r="D73" s="27"/>
      <c r="E73" s="27"/>
      <c r="F73" s="27"/>
      <c r="G73" s="28"/>
      <c r="H73" s="24"/>
      <c r="I73" s="24"/>
      <c r="J73" s="24"/>
    </row>
    <row r="74" spans="1:11" ht="34.950000000000003" customHeight="1" x14ac:dyDescent="0.25">
      <c r="A74" s="105"/>
      <c r="B74" s="135" t="s">
        <v>53</v>
      </c>
      <c r="C74" s="135"/>
      <c r="D74" s="85"/>
      <c r="E74" s="85"/>
      <c r="F74" s="85"/>
      <c r="G74" s="86"/>
      <c r="H74" s="87"/>
      <c r="I74" s="87"/>
      <c r="J74" s="87"/>
    </row>
    <row r="75" spans="1:11" ht="34.950000000000003" customHeight="1" thickBot="1" x14ac:dyDescent="0.3">
      <c r="A75" s="105"/>
      <c r="B75" s="136"/>
      <c r="C75" s="136"/>
      <c r="D75" s="34">
        <f>((IF(D71="X",D70,"0")+IF(D72="X",D70,"0")+(IF(D73="X",D70,"0")+(IF(D74="X",D70,"0")))))</f>
        <v>0</v>
      </c>
      <c r="E75" s="34">
        <f t="shared" ref="E75" si="6">((IF(E71="X",E70,"0")+IF(E72="X",E70,"0")+(IF(E73="X",E70,"0")+(IF(E74="X",E70,"0")))))</f>
        <v>0</v>
      </c>
      <c r="F75" s="34">
        <f>((IF(F71="X",F70,"0")+IF(F72="X",F70,"0")+(IF(F73="X",F70,"0")+(IF(F74="X",F70,"0")))))</f>
        <v>0</v>
      </c>
      <c r="G75" s="35">
        <f>((IF(G71="X",G70,"0")+IF(G72="X",G70,"0")+(IF(G73="X",G70,"0")+(IF(G74="X",G70,"0")))))</f>
        <v>0</v>
      </c>
      <c r="H75" s="36">
        <f>((IF(H71="X",H70,"0")+IF(H72="X",H70,"0")+(IF(H73="X",H70,"0")+(IF(H74="X",H70,"0")))))</f>
        <v>0</v>
      </c>
      <c r="I75" s="36">
        <f t="shared" ref="I75" si="7">((IF(I71="X",I70,"0")+IF(I72="X",I70,"0")+(IF(I73="X",I70,"0")+(IF(I74="X",I70,"0")))))</f>
        <v>0</v>
      </c>
      <c r="J75" s="36">
        <f>((IF(J71="X",J70,"0")+IF(J72="X",J70,"0")+(IF(J73="X",J70,"0")+(IF(J74="X",J70,"0")))))</f>
        <v>0</v>
      </c>
    </row>
    <row r="76" spans="1:11" s="61" customFormat="1" ht="45" customHeight="1" thickBot="1" x14ac:dyDescent="0.3">
      <c r="B76" s="62" t="s">
        <v>24</v>
      </c>
      <c r="C76" s="77">
        <f>C55+C60+C65+C70</f>
        <v>49</v>
      </c>
      <c r="D76" s="137">
        <f>K55*C55+K60*C60+K65*C65+K70*C70</f>
        <v>0</v>
      </c>
      <c r="E76" s="138"/>
      <c r="F76" s="138"/>
      <c r="G76" s="138"/>
      <c r="H76" s="139">
        <f>D76/(C76*7)</f>
        <v>0</v>
      </c>
      <c r="I76" s="140"/>
      <c r="J76" s="140"/>
      <c r="K76" s="141"/>
    </row>
    <row r="77" spans="1:11" ht="10.050000000000001" customHeight="1" thickBot="1" x14ac:dyDescent="0.3">
      <c r="A77" s="113"/>
      <c r="B77" s="108"/>
      <c r="C77" s="108"/>
      <c r="D77" s="108"/>
      <c r="E77" s="108"/>
      <c r="F77" s="108"/>
      <c r="G77" s="108"/>
      <c r="H77" s="108"/>
      <c r="I77" s="108"/>
      <c r="J77" s="108"/>
    </row>
    <row r="78" spans="1:11" s="61" customFormat="1" ht="39" hidden="1" customHeight="1" thickBot="1" x14ac:dyDescent="0.3">
      <c r="C78" s="56"/>
      <c r="D78" s="57"/>
      <c r="E78" s="58"/>
      <c r="F78" s="59"/>
      <c r="G78" s="60"/>
      <c r="H78" s="60"/>
      <c r="I78" s="60"/>
    </row>
    <row r="79" spans="1:11" s="61" customFormat="1" ht="34.950000000000003" customHeight="1" thickBot="1" x14ac:dyDescent="0.3">
      <c r="B79" s="78" t="s">
        <v>39</v>
      </c>
      <c r="C79" s="142">
        <f>H39</f>
        <v>0</v>
      </c>
      <c r="D79" s="143"/>
      <c r="E79" s="144" t="s">
        <v>32</v>
      </c>
      <c r="F79" s="144"/>
      <c r="G79" s="145"/>
      <c r="H79" s="148">
        <f>(C79*H29)+(C80*H54)</f>
        <v>0</v>
      </c>
      <c r="I79" s="149"/>
      <c r="J79" s="149"/>
      <c r="K79" s="150"/>
    </row>
    <row r="80" spans="1:11" s="61" customFormat="1" ht="34.950000000000003" customHeight="1" thickBot="1" x14ac:dyDescent="0.3">
      <c r="B80" s="79" t="s">
        <v>26</v>
      </c>
      <c r="C80" s="139">
        <f>H76</f>
        <v>0</v>
      </c>
      <c r="D80" s="141"/>
      <c r="E80" s="146"/>
      <c r="F80" s="146"/>
      <c r="G80" s="147"/>
      <c r="H80" s="151"/>
      <c r="I80" s="152"/>
      <c r="J80" s="152"/>
      <c r="K80" s="153"/>
    </row>
    <row r="81" spans="1:12" ht="13.8" hidden="1" thickBot="1" x14ac:dyDescent="0.3">
      <c r="A81" s="114" t="s">
        <v>8</v>
      </c>
      <c r="B81" s="115"/>
      <c r="C81" s="61"/>
      <c r="D81" s="61"/>
      <c r="E81" s="61"/>
      <c r="F81" s="61"/>
      <c r="G81" s="61"/>
      <c r="H81" s="61"/>
      <c r="I81" s="61"/>
      <c r="J81" s="61"/>
    </row>
    <row r="82" spans="1:12" ht="15" customHeight="1" thickBot="1" x14ac:dyDescent="0.3">
      <c r="A82" s="114"/>
      <c r="B82" s="126" t="s">
        <v>9</v>
      </c>
      <c r="C82" s="127"/>
      <c r="D82" s="127"/>
      <c r="E82" s="127"/>
      <c r="F82" s="127"/>
      <c r="G82" s="127"/>
      <c r="H82" s="127"/>
      <c r="I82" s="127"/>
      <c r="J82" s="127"/>
      <c r="K82" s="128"/>
    </row>
    <row r="83" spans="1:12" ht="34.950000000000003" customHeight="1" x14ac:dyDescent="0.25">
      <c r="A83" s="92" t="s">
        <v>10</v>
      </c>
      <c r="B83" s="129" t="s">
        <v>29</v>
      </c>
      <c r="C83" s="130"/>
      <c r="D83" s="130"/>
      <c r="E83" s="130"/>
      <c r="F83" s="130"/>
      <c r="G83" s="130"/>
      <c r="H83" s="130"/>
      <c r="I83" s="130"/>
      <c r="J83" s="130"/>
      <c r="K83" s="131"/>
    </row>
    <row r="84" spans="1:12" ht="13.05" customHeight="1" x14ac:dyDescent="0.25">
      <c r="A84" s="114" t="s">
        <v>11</v>
      </c>
      <c r="B84" s="107"/>
      <c r="C84" s="108"/>
      <c r="D84" s="108"/>
      <c r="E84" s="108"/>
      <c r="F84" s="108"/>
      <c r="G84" s="108"/>
      <c r="H84" s="108"/>
      <c r="I84" s="108"/>
      <c r="J84" s="108"/>
      <c r="K84" s="109"/>
    </row>
    <row r="85" spans="1:12" ht="13.05" customHeight="1" x14ac:dyDescent="0.25">
      <c r="A85" s="114" t="s">
        <v>12</v>
      </c>
      <c r="B85" s="107"/>
      <c r="C85" s="108"/>
      <c r="D85" s="108"/>
      <c r="E85" s="108"/>
      <c r="F85" s="108"/>
      <c r="G85" s="108"/>
      <c r="H85" s="108"/>
      <c r="I85" s="108"/>
      <c r="J85" s="108"/>
      <c r="K85" s="109"/>
    </row>
    <row r="86" spans="1:12" ht="13.05" customHeight="1" x14ac:dyDescent="0.25">
      <c r="A86" s="114" t="s">
        <v>13</v>
      </c>
      <c r="B86" s="107"/>
      <c r="C86" s="108"/>
      <c r="D86" s="108"/>
      <c r="E86" s="108"/>
      <c r="F86" s="108"/>
      <c r="G86" s="108"/>
      <c r="H86" s="108"/>
      <c r="I86" s="108"/>
      <c r="J86" s="108"/>
      <c r="K86" s="109"/>
    </row>
    <row r="87" spans="1:12" ht="13.05" customHeight="1" x14ac:dyDescent="0.25">
      <c r="A87" s="114" t="s">
        <v>14</v>
      </c>
      <c r="B87" s="107"/>
      <c r="C87" s="108"/>
      <c r="D87" s="108"/>
      <c r="E87" s="108"/>
      <c r="F87" s="108"/>
      <c r="G87" s="108"/>
      <c r="H87" s="108"/>
      <c r="I87" s="108"/>
      <c r="J87" s="108"/>
      <c r="K87" s="109"/>
    </row>
    <row r="88" spans="1:12" ht="13.05" customHeight="1" x14ac:dyDescent="0.25">
      <c r="A88" s="114" t="s">
        <v>15</v>
      </c>
      <c r="B88" s="107"/>
      <c r="C88" s="108"/>
      <c r="D88" s="108"/>
      <c r="E88" s="108"/>
      <c r="F88" s="108"/>
      <c r="G88" s="108"/>
      <c r="H88" s="108"/>
      <c r="I88" s="108"/>
      <c r="J88" s="108"/>
      <c r="K88" s="109"/>
    </row>
    <row r="89" spans="1:12" ht="13.05" customHeight="1" thickBot="1" x14ac:dyDescent="0.3">
      <c r="A89" s="114" t="s">
        <v>16</v>
      </c>
      <c r="B89" s="110"/>
      <c r="C89" s="111"/>
      <c r="D89" s="111"/>
      <c r="E89" s="111"/>
      <c r="F89" s="111"/>
      <c r="G89" s="111"/>
      <c r="H89" s="111"/>
      <c r="I89" s="111"/>
      <c r="J89" s="111"/>
      <c r="K89" s="112"/>
    </row>
    <row r="90" spans="1:12" x14ac:dyDescent="0.25">
      <c r="A90" s="92" t="s">
        <v>17</v>
      </c>
    </row>
    <row r="91" spans="1:12" hidden="1" x14ac:dyDescent="0.25"/>
    <row r="92" spans="1:12" hidden="1" x14ac:dyDescent="0.25">
      <c r="B92" s="132" t="s">
        <v>18</v>
      </c>
      <c r="C92" s="133"/>
      <c r="D92" s="133"/>
      <c r="E92" s="133"/>
      <c r="F92" s="133"/>
      <c r="G92" s="133"/>
      <c r="H92" s="133"/>
      <c r="I92" s="133"/>
      <c r="J92" s="133"/>
      <c r="K92" s="134"/>
    </row>
    <row r="93" spans="1:12" ht="13.8" hidden="1" thickBot="1" x14ac:dyDescent="0.3">
      <c r="B93" s="116" t="s">
        <v>19</v>
      </c>
      <c r="C93" s="117" t="e">
        <f>((IF(#REF!="","0",1)*#REF!)+(IF(#REF!="","0",1)*#REF!)+(IF(#REF!="","0",1)*#REF!))</f>
        <v>#REF!</v>
      </c>
      <c r="D93" s="118" t="e">
        <f>((IF(#REF!="","0",2)*#REF!)+(IF(#REF!="","0",2)*#REF!)+(IF(#REF!="","0",2)*#REF!))</f>
        <v>#REF!</v>
      </c>
      <c r="E93" s="118" t="e">
        <f>((IF(#REF!="","0",3)*#REF!)+(IF(#REF!="","0",3)*#REF!)+(IF(#REF!="","0",3)*#REF!))</f>
        <v>#REF!</v>
      </c>
      <c r="F93" s="118" t="e">
        <f>((IF(#REF!="","0",4)*#REF!)+(IF(#REF!="","0",4)*#REF!)+(IF(#REF!="","0",4)*#REF!))</f>
        <v>#REF!</v>
      </c>
      <c r="G93" s="118" t="e">
        <f>((IF(#REF!="","0",5)*#REF!)+(IF(#REF!="","0",5)*#REF!)+(IF(#REF!="","0",5)*#REF!))</f>
        <v>#REF!</v>
      </c>
      <c r="H93" s="118" t="e">
        <f>((IF(#REF!="","0",6)*#REF!)+(IF(#REF!="","0",6)*#REF!)+(IF(#REF!="","0",6)*#REF!))</f>
        <v>#REF!</v>
      </c>
      <c r="I93" s="119" t="e">
        <f>((IF(#REF!="","0",7)*#REF!)+(IF(#REF!="","0",7)*#REF!)+(IF(#REF!="","0",7)*#REF!))</f>
        <v>#REF!</v>
      </c>
      <c r="J93" s="92" t="e">
        <f>SUM(C93:I93)</f>
        <v>#REF!</v>
      </c>
      <c r="K93" s="120" t="e">
        <f>J93/350</f>
        <v>#REF!</v>
      </c>
      <c r="L93" s="18"/>
    </row>
    <row r="94" spans="1:12" ht="13.8" hidden="1" thickBot="1" x14ac:dyDescent="0.3">
      <c r="B94" s="116" t="s">
        <v>20</v>
      </c>
      <c r="C94" s="121" t="e">
        <f>((IF(#REF!="","0",1)*#REF!)+(IF(#REF!="","0",1)*#REF!)+(IF(#REF!="","0",1)*#REF!)+(IF(#REF!="","0",1)*#REF!)+(IF(#REF!="","0",1)*#REF!)+(IF(#REF!="","0",1)*#REF!)+(IF(#REF!="","0",1)*#REF!))</f>
        <v>#REF!</v>
      </c>
      <c r="D94" s="121" t="e">
        <f>((IF(#REF!="","0",2)*#REF!)+(IF(#REF!="","0",2)*#REF!)+(IF(#REF!="","0",2)*#REF!)+(IF(#REF!="","0",2)*#REF!)+(IF(#REF!="","0",2)*#REF!)+(IF(#REF!="","0",2)*#REF!)+(IF(#REF!="","0",2)*#REF!))</f>
        <v>#REF!</v>
      </c>
      <c r="E94" s="121" t="e">
        <f>((IF(#REF!="","0",3)*#REF!)+(IF(#REF!="","0",3)*#REF!)+(IF(#REF!="","0",3)*#REF!)+(IF(#REF!="","0",3)*#REF!)+(IF(#REF!="","0",3)*#REF!)+(IF(#REF!="","0",3)*#REF!)+(IF(#REF!="","0",3)*#REF!))</f>
        <v>#REF!</v>
      </c>
      <c r="F94" s="121" t="e">
        <f>((IF(#REF!="","0",4)*#REF!)+(IF(#REF!="","0",4)*#REF!)+(IF(#REF!="","0",4)*#REF!)+(IF(#REF!="","0",4)*#REF!)+(IF(#REF!="","0",4)*#REF!)+(IF(#REF!="","0",4)*#REF!)+(IF(#REF!="","0",4)*#REF!))</f>
        <v>#REF!</v>
      </c>
      <c r="G94" s="121" t="e">
        <f>((IF(#REF!="","0",5)*#REF!)+(IF(#REF!="","0",5)*#REF!)+(IF(#REF!="","0",5)*#REF!)+(IF(#REF!="","0",5)*#REF!)+(IF(#REF!="","0",5)*#REF!)+(IF(#REF!="","0",5)*#REF!)+(IF(#REF!="","0",5)*#REF!))</f>
        <v>#REF!</v>
      </c>
      <c r="H94" s="121" t="e">
        <f>((IF(#REF!="","0",6)*#REF!)+(IF(#REF!="","0",6)*#REF!)+(IF(#REF!="","0",6)*#REF!)+(IF(#REF!="","0",6)*#REF!)+(IF(#REF!="","0",6)*#REF!)+(IF(#REF!="","0",6)*#REF!)+(IF(#REF!="","0",6)*#REF!))</f>
        <v>#REF!</v>
      </c>
      <c r="I94" s="121" t="e">
        <f>((IF(#REF!="","0",7)*#REF!)+(IF(#REF!="","0",7)*#REF!)+(IF(#REF!="","0",7)*#REF!)+(IF(#REF!="","0",7)*#REF!)+(IF(#REF!="","0",7)*#REF!)+(IF(#REF!="","0",7)*#REF!)+(IF(#REF!="","0",7)*#REF!))</f>
        <v>#REF!</v>
      </c>
      <c r="J94" s="122" t="e">
        <f>SUM(C94:I94)</f>
        <v>#REF!</v>
      </c>
      <c r="K94" s="120" t="e">
        <f>J94/350</f>
        <v>#REF!</v>
      </c>
      <c r="L94" s="18"/>
    </row>
    <row r="95" spans="1:12" ht="13.8" hidden="1" thickBot="1" x14ac:dyDescent="0.3">
      <c r="B95" s="123"/>
      <c r="C95" s="124"/>
      <c r="D95" s="124"/>
      <c r="E95" s="124"/>
      <c r="F95" s="124"/>
      <c r="G95" s="124"/>
      <c r="H95" s="124"/>
      <c r="I95" s="124"/>
      <c r="J95" s="124" t="e">
        <f>SUM(J93:J94)</f>
        <v>#REF!</v>
      </c>
      <c r="K95" s="125" t="e">
        <f>IF(J95&lt;490,0,J95/700)</f>
        <v>#REF!</v>
      </c>
      <c r="L95" s="18"/>
    </row>
  </sheetData>
  <mergeCells count="104">
    <mergeCell ref="I7:J7"/>
    <mergeCell ref="B8:F8"/>
    <mergeCell ref="G8:H8"/>
    <mergeCell ref="I8:J8"/>
    <mergeCell ref="C1:F1"/>
    <mergeCell ref="H1:J1"/>
    <mergeCell ref="C2:F2"/>
    <mergeCell ref="H2:J3"/>
    <mergeCell ref="C3:F3"/>
    <mergeCell ref="C4:F4"/>
    <mergeCell ref="B9:F9"/>
    <mergeCell ref="B10:F10"/>
    <mergeCell ref="B11:F11"/>
    <mergeCell ref="B12:F12"/>
    <mergeCell ref="B13:F13"/>
    <mergeCell ref="B14:F14"/>
    <mergeCell ref="C5:F5"/>
    <mergeCell ref="B7:F7"/>
    <mergeCell ref="G7:H7"/>
    <mergeCell ref="B18:F18"/>
    <mergeCell ref="I18:J18"/>
    <mergeCell ref="B19:F19"/>
    <mergeCell ref="I19:J19"/>
    <mergeCell ref="B20:F20"/>
    <mergeCell ref="I20:J20"/>
    <mergeCell ref="B15:F15"/>
    <mergeCell ref="G15:H15"/>
    <mergeCell ref="I15:J15"/>
    <mergeCell ref="B16:F16"/>
    <mergeCell ref="I16:J16"/>
    <mergeCell ref="B17:F17"/>
    <mergeCell ref="I17:J17"/>
    <mergeCell ref="B23:F23"/>
    <mergeCell ref="G23:H23"/>
    <mergeCell ref="I23:J23"/>
    <mergeCell ref="B24:F24"/>
    <mergeCell ref="G24:H24"/>
    <mergeCell ref="I24:J24"/>
    <mergeCell ref="B21:F21"/>
    <mergeCell ref="I21:J21"/>
    <mergeCell ref="B22:C22"/>
    <mergeCell ref="D22:F22"/>
    <mergeCell ref="G22:H22"/>
    <mergeCell ref="I22:J22"/>
    <mergeCell ref="B27:F27"/>
    <mergeCell ref="G27:H27"/>
    <mergeCell ref="I27:J27"/>
    <mergeCell ref="B28:C28"/>
    <mergeCell ref="D28:F28"/>
    <mergeCell ref="G28:H28"/>
    <mergeCell ref="I28:J28"/>
    <mergeCell ref="B25:F25"/>
    <mergeCell ref="G25:H25"/>
    <mergeCell ref="I25:J25"/>
    <mergeCell ref="B26:F26"/>
    <mergeCell ref="G26:H26"/>
    <mergeCell ref="I26:J26"/>
    <mergeCell ref="B37:C37"/>
    <mergeCell ref="B38:C38"/>
    <mergeCell ref="D39:G39"/>
    <mergeCell ref="H39:K39"/>
    <mergeCell ref="B40:K40"/>
    <mergeCell ref="B41:K41"/>
    <mergeCell ref="D29:G29"/>
    <mergeCell ref="H29:J29"/>
    <mergeCell ref="B31:C31"/>
    <mergeCell ref="B32:C32"/>
    <mergeCell ref="B34:C34"/>
    <mergeCell ref="B35:C35"/>
    <mergeCell ref="C52:F52"/>
    <mergeCell ref="D54:G54"/>
    <mergeCell ref="H54:J54"/>
    <mergeCell ref="B56:C56"/>
    <mergeCell ref="B57:C57"/>
    <mergeCell ref="B58:C58"/>
    <mergeCell ref="C48:F48"/>
    <mergeCell ref="H48:J48"/>
    <mergeCell ref="C49:F49"/>
    <mergeCell ref="H49:J50"/>
    <mergeCell ref="C50:F50"/>
    <mergeCell ref="C51:F51"/>
    <mergeCell ref="B67:C67"/>
    <mergeCell ref="B68:C68"/>
    <mergeCell ref="B69:C69"/>
    <mergeCell ref="B71:C71"/>
    <mergeCell ref="B72:C72"/>
    <mergeCell ref="B73:C73"/>
    <mergeCell ref="B59:C59"/>
    <mergeCell ref="B61:C61"/>
    <mergeCell ref="B62:C62"/>
    <mergeCell ref="B63:C63"/>
    <mergeCell ref="B64:C64"/>
    <mergeCell ref="B66:C66"/>
    <mergeCell ref="B82:K82"/>
    <mergeCell ref="B83:K83"/>
    <mergeCell ref="B92:K92"/>
    <mergeCell ref="B74:C74"/>
    <mergeCell ref="B75:C75"/>
    <mergeCell ref="D76:G76"/>
    <mergeCell ref="H76:K76"/>
    <mergeCell ref="C79:D79"/>
    <mergeCell ref="E79:G80"/>
    <mergeCell ref="H79:K80"/>
    <mergeCell ref="C80:D80"/>
  </mergeCells>
  <pageMargins left="0.79000000000000015" right="0.39000000000000007" top="0.59" bottom="0.51" header="0.24000000000000002" footer="0.31"/>
  <pageSetup paperSize="9" scale="70" orientation="portrait" r:id="rId1"/>
  <headerFooter alignWithMargins="0">
    <oddHeader>&amp;L&amp;"Tahoma,Corsivo"&amp;11COMUNE DI xxxxxxxxxxxxxxxxxx&amp;C&amp;"Tahoma,Grassetto"&amp;11SCHEDA DI VALUTAZIONE DELLA
 PERFORMANCE INDIVIDUALE</oddHeader>
    <oddFooter>&amp;LFirma compilatore:&amp;CFirma interessato:&amp;RData compilazione</oddFooter>
  </headerFooter>
  <rowBreaks count="1" manualBreakCount="1">
    <brk id="47" min="1" max="10" man="1"/>
  </rowBreaks>
  <colBreaks count="1" manualBreakCount="1">
    <brk id="1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5"/>
  <sheetViews>
    <sheetView tabSelected="1" topLeftCell="B65" zoomScale="130" zoomScaleNormal="130" zoomScaleSheetLayoutView="91" zoomScalePageLayoutView="90" workbookViewId="0">
      <selection activeCell="B1" sqref="B1"/>
    </sheetView>
  </sheetViews>
  <sheetFormatPr defaultColWidth="8.77734375" defaultRowHeight="13.2" x14ac:dyDescent="0.25"/>
  <cols>
    <col min="1" max="1" width="6.77734375" hidden="1" customWidth="1"/>
    <col min="2" max="2" width="48" customWidth="1"/>
    <col min="3" max="3" width="12.44140625" customWidth="1"/>
    <col min="4" max="4" width="6.44140625" customWidth="1"/>
    <col min="5" max="5" width="6.77734375" customWidth="1"/>
    <col min="6" max="6" width="6.44140625" customWidth="1"/>
    <col min="7" max="10" width="6.77734375" customWidth="1"/>
    <col min="11" max="11" width="12.44140625" customWidth="1"/>
    <col min="12" max="12" width="40.44140625" style="2" bestFit="1" customWidth="1"/>
  </cols>
  <sheetData>
    <row r="1" spans="2:12" ht="15" customHeight="1" x14ac:dyDescent="0.25">
      <c r="B1" s="80" t="s">
        <v>0</v>
      </c>
      <c r="C1" s="164" t="s">
        <v>27</v>
      </c>
      <c r="D1" s="164"/>
      <c r="E1" s="164"/>
      <c r="F1" s="165"/>
      <c r="G1" s="1"/>
      <c r="H1" s="225" t="s">
        <v>1</v>
      </c>
      <c r="I1" s="226"/>
      <c r="J1" s="226"/>
    </row>
    <row r="2" spans="2:12" ht="15" customHeight="1" x14ac:dyDescent="0.25">
      <c r="B2" s="71" t="s">
        <v>2</v>
      </c>
      <c r="C2" s="168"/>
      <c r="D2" s="168"/>
      <c r="E2" s="168"/>
      <c r="F2" s="169"/>
      <c r="G2" s="3"/>
      <c r="H2" s="170">
        <v>2021</v>
      </c>
      <c r="I2" s="171"/>
      <c r="J2" s="172"/>
    </row>
    <row r="3" spans="2:12" ht="15" x14ac:dyDescent="0.25">
      <c r="B3" s="72" t="s">
        <v>3</v>
      </c>
      <c r="C3" s="168" t="s">
        <v>28</v>
      </c>
      <c r="D3" s="168"/>
      <c r="E3" s="168"/>
      <c r="F3" s="169"/>
      <c r="G3" s="4"/>
      <c r="H3" s="173"/>
      <c r="I3" s="174"/>
      <c r="J3" s="175"/>
    </row>
    <row r="4" spans="2:12" ht="21" customHeight="1" x14ac:dyDescent="0.25">
      <c r="B4" s="73" t="s">
        <v>4</v>
      </c>
      <c r="C4" s="178" t="s">
        <v>4</v>
      </c>
      <c r="D4" s="178"/>
      <c r="E4" s="178"/>
      <c r="F4" s="179"/>
      <c r="G4" s="4"/>
      <c r="H4" s="4"/>
      <c r="I4" s="4"/>
      <c r="J4" s="5"/>
    </row>
    <row r="5" spans="2:12" ht="15.6" thickBot="1" x14ac:dyDescent="0.3">
      <c r="B5" s="74" t="s">
        <v>5</v>
      </c>
      <c r="C5" s="217" t="s">
        <v>61</v>
      </c>
      <c r="D5" s="217"/>
      <c r="E5" s="217"/>
      <c r="F5" s="218"/>
      <c r="G5" s="4"/>
      <c r="H5" s="4"/>
      <c r="I5" s="4"/>
      <c r="J5" s="4"/>
    </row>
    <row r="6" spans="2:12" ht="15.6" thickBot="1" x14ac:dyDescent="0.3">
      <c r="B6" s="88"/>
      <c r="C6" s="89"/>
      <c r="D6" s="89"/>
      <c r="E6" s="89"/>
      <c r="F6" s="89"/>
      <c r="G6" s="4"/>
      <c r="H6" s="4"/>
      <c r="I6" s="4"/>
      <c r="J6" s="4"/>
    </row>
    <row r="7" spans="2:12" ht="24" customHeight="1" x14ac:dyDescent="0.25">
      <c r="B7" s="207" t="s">
        <v>31</v>
      </c>
      <c r="C7" s="208"/>
      <c r="D7" s="208"/>
      <c r="E7" s="208"/>
      <c r="F7" s="208"/>
      <c r="G7" s="209"/>
      <c r="H7" s="210"/>
      <c r="I7" s="209" t="s">
        <v>6</v>
      </c>
      <c r="J7" s="211"/>
    </row>
    <row r="8" spans="2:12" x14ac:dyDescent="0.25">
      <c r="B8" s="219" t="s">
        <v>33</v>
      </c>
      <c r="C8" s="220"/>
      <c r="D8" s="220"/>
      <c r="E8" s="220"/>
      <c r="F8" s="221"/>
      <c r="G8" s="222"/>
      <c r="H8" s="222"/>
      <c r="I8" s="223"/>
      <c r="J8" s="224"/>
    </row>
    <row r="9" spans="2:12" x14ac:dyDescent="0.25">
      <c r="B9" s="227">
        <v>1</v>
      </c>
      <c r="C9" s="228"/>
      <c r="D9" s="228"/>
      <c r="E9" s="228"/>
      <c r="F9" s="229"/>
      <c r="G9" s="81"/>
      <c r="H9" s="82"/>
      <c r="I9" s="81"/>
      <c r="J9" s="83"/>
      <c r="K9" s="84"/>
    </row>
    <row r="10" spans="2:12" x14ac:dyDescent="0.25">
      <c r="B10" s="227">
        <v>2</v>
      </c>
      <c r="C10" s="228"/>
      <c r="D10" s="228"/>
      <c r="E10" s="228"/>
      <c r="F10" s="229"/>
      <c r="G10" s="81"/>
      <c r="H10" s="82"/>
      <c r="I10" s="81"/>
      <c r="J10" s="83"/>
    </row>
    <row r="11" spans="2:12" x14ac:dyDescent="0.25">
      <c r="B11" s="227">
        <v>3</v>
      </c>
      <c r="C11" s="228"/>
      <c r="D11" s="228"/>
      <c r="E11" s="228"/>
      <c r="F11" s="229"/>
      <c r="G11" s="81"/>
      <c r="H11" s="82"/>
      <c r="I11" s="81"/>
      <c r="J11" s="83"/>
    </row>
    <row r="12" spans="2:12" x14ac:dyDescent="0.25">
      <c r="B12" s="227"/>
      <c r="C12" s="228"/>
      <c r="D12" s="228"/>
      <c r="E12" s="228"/>
      <c r="F12" s="229"/>
      <c r="G12" s="81"/>
      <c r="H12" s="82"/>
      <c r="I12" s="81"/>
      <c r="J12" s="83"/>
    </row>
    <row r="13" spans="2:12" x14ac:dyDescent="0.25">
      <c r="B13" s="227"/>
      <c r="C13" s="228"/>
      <c r="D13" s="228"/>
      <c r="E13" s="228"/>
      <c r="F13" s="229"/>
      <c r="G13" s="81"/>
      <c r="H13" s="82"/>
      <c r="I13" s="81"/>
      <c r="J13" s="83"/>
    </row>
    <row r="14" spans="2:12" x14ac:dyDescent="0.25">
      <c r="B14" s="227"/>
      <c r="C14" s="228"/>
      <c r="D14" s="228"/>
      <c r="E14" s="228"/>
      <c r="F14" s="229"/>
      <c r="G14" s="81"/>
      <c r="H14" s="82"/>
      <c r="I14" s="81"/>
      <c r="J14" s="83"/>
    </row>
    <row r="15" spans="2:12" s="6" customFormat="1" x14ac:dyDescent="0.25">
      <c r="B15" s="219" t="s">
        <v>36</v>
      </c>
      <c r="C15" s="220"/>
      <c r="D15" s="220"/>
      <c r="E15" s="220"/>
      <c r="F15" s="221"/>
      <c r="G15" s="222"/>
      <c r="H15" s="222"/>
      <c r="I15" s="223"/>
      <c r="J15" s="224"/>
      <c r="L15" s="2"/>
    </row>
    <row r="16" spans="2:12" x14ac:dyDescent="0.25">
      <c r="B16" s="227">
        <v>1</v>
      </c>
      <c r="C16" s="228"/>
      <c r="D16" s="228"/>
      <c r="E16" s="228"/>
      <c r="F16" s="229"/>
      <c r="G16" s="81"/>
      <c r="H16" s="82"/>
      <c r="I16" s="230"/>
      <c r="J16" s="231"/>
    </row>
    <row r="17" spans="1:11" x14ac:dyDescent="0.25">
      <c r="B17" s="227">
        <v>2</v>
      </c>
      <c r="C17" s="228"/>
      <c r="D17" s="228"/>
      <c r="E17" s="228"/>
      <c r="F17" s="229"/>
      <c r="G17" s="81"/>
      <c r="H17" s="82"/>
      <c r="I17" s="230"/>
      <c r="J17" s="231"/>
    </row>
    <row r="18" spans="1:11" x14ac:dyDescent="0.25">
      <c r="B18" s="227">
        <v>3</v>
      </c>
      <c r="C18" s="228"/>
      <c r="D18" s="228"/>
      <c r="E18" s="228"/>
      <c r="F18" s="229"/>
      <c r="G18" s="81"/>
      <c r="H18" s="82"/>
      <c r="I18" s="230"/>
      <c r="J18" s="231"/>
    </row>
    <row r="19" spans="1:11" x14ac:dyDescent="0.25">
      <c r="B19" s="227"/>
      <c r="C19" s="228"/>
      <c r="D19" s="228"/>
      <c r="E19" s="228"/>
      <c r="F19" s="229"/>
      <c r="G19" s="81"/>
      <c r="H19" s="82"/>
      <c r="I19" s="230"/>
      <c r="J19" s="231"/>
    </row>
    <row r="20" spans="1:11" x14ac:dyDescent="0.25">
      <c r="B20" s="227"/>
      <c r="C20" s="228"/>
      <c r="D20" s="228"/>
      <c r="E20" s="228"/>
      <c r="F20" s="229"/>
      <c r="G20" s="81"/>
      <c r="H20" s="82"/>
      <c r="I20" s="230"/>
      <c r="J20" s="231"/>
    </row>
    <row r="21" spans="1:11" x14ac:dyDescent="0.25">
      <c r="B21" s="227"/>
      <c r="C21" s="228"/>
      <c r="D21" s="228"/>
      <c r="E21" s="228"/>
      <c r="F21" s="229"/>
      <c r="G21" s="81"/>
      <c r="H21" s="82"/>
      <c r="I21" s="230"/>
      <c r="J21" s="231"/>
    </row>
    <row r="22" spans="1:11" x14ac:dyDescent="0.25">
      <c r="A22" s="7"/>
      <c r="B22" s="232" t="s">
        <v>34</v>
      </c>
      <c r="C22" s="233"/>
      <c r="D22" s="234" t="s">
        <v>7</v>
      </c>
      <c r="E22" s="234"/>
      <c r="F22" s="234"/>
      <c r="G22" s="222" t="s">
        <v>35</v>
      </c>
      <c r="H22" s="222"/>
      <c r="I22" s="223" t="s">
        <v>6</v>
      </c>
      <c r="J22" s="224"/>
    </row>
    <row r="23" spans="1:11" x14ac:dyDescent="0.25">
      <c r="A23" s="7"/>
      <c r="B23" s="227">
        <v>1</v>
      </c>
      <c r="C23" s="228"/>
      <c r="D23" s="228"/>
      <c r="E23" s="228"/>
      <c r="F23" s="229"/>
      <c r="G23" s="230"/>
      <c r="H23" s="231"/>
      <c r="I23" s="230"/>
      <c r="J23" s="231"/>
    </row>
    <row r="24" spans="1:11" x14ac:dyDescent="0.25">
      <c r="A24" s="7"/>
      <c r="B24" s="227">
        <v>2</v>
      </c>
      <c r="C24" s="228"/>
      <c r="D24" s="228"/>
      <c r="E24" s="228"/>
      <c r="F24" s="229"/>
      <c r="G24" s="230"/>
      <c r="H24" s="231"/>
      <c r="I24" s="230"/>
      <c r="J24" s="231"/>
    </row>
    <row r="25" spans="1:11" x14ac:dyDescent="0.25">
      <c r="A25" s="7"/>
      <c r="B25" s="227">
        <v>3</v>
      </c>
      <c r="C25" s="228"/>
      <c r="D25" s="228"/>
      <c r="E25" s="228"/>
      <c r="F25" s="229"/>
      <c r="G25" s="230"/>
      <c r="H25" s="231"/>
      <c r="I25" s="230"/>
      <c r="J25" s="231"/>
    </row>
    <row r="26" spans="1:11" x14ac:dyDescent="0.25">
      <c r="A26" s="7"/>
      <c r="B26" s="235"/>
      <c r="C26" s="236"/>
      <c r="D26" s="236"/>
      <c r="E26" s="236"/>
      <c r="F26" s="237"/>
      <c r="G26" s="230"/>
      <c r="H26" s="231"/>
      <c r="I26" s="230"/>
      <c r="J26" s="231"/>
    </row>
    <row r="27" spans="1:11" x14ac:dyDescent="0.25">
      <c r="A27" s="7"/>
      <c r="B27" s="235"/>
      <c r="C27" s="236"/>
      <c r="D27" s="236"/>
      <c r="E27" s="236"/>
      <c r="F27" s="237"/>
      <c r="G27" s="230"/>
      <c r="H27" s="231"/>
      <c r="I27" s="230"/>
      <c r="J27" s="231"/>
    </row>
    <row r="28" spans="1:11" ht="5.0999999999999996" customHeight="1" thickBot="1" x14ac:dyDescent="0.3">
      <c r="A28" s="7"/>
      <c r="B28" s="238"/>
      <c r="C28" s="239"/>
      <c r="D28" s="240"/>
      <c r="E28" s="240"/>
      <c r="F28" s="240"/>
      <c r="G28" s="241"/>
      <c r="H28" s="241"/>
      <c r="I28" s="242"/>
      <c r="J28" s="242"/>
    </row>
    <row r="29" spans="1:11" ht="35.25" customHeight="1" thickBot="1" x14ac:dyDescent="0.3">
      <c r="A29" s="8"/>
      <c r="B29" s="38" t="s">
        <v>40</v>
      </c>
      <c r="C29" s="39" t="s">
        <v>44</v>
      </c>
      <c r="D29" s="196" t="s">
        <v>22</v>
      </c>
      <c r="E29" s="196"/>
      <c r="F29" s="196"/>
      <c r="G29" s="197"/>
      <c r="H29" s="198">
        <v>0.51</v>
      </c>
      <c r="I29" s="199"/>
      <c r="J29" s="200"/>
    </row>
    <row r="30" spans="1:11" ht="35.25" customHeight="1" thickBot="1" x14ac:dyDescent="0.3">
      <c r="A30" s="8"/>
      <c r="B30" s="42" t="s">
        <v>33</v>
      </c>
      <c r="C30" s="43">
        <v>20</v>
      </c>
      <c r="D30" s="44">
        <v>1</v>
      </c>
      <c r="E30" s="44">
        <v>2</v>
      </c>
      <c r="F30" s="44">
        <v>3</v>
      </c>
      <c r="G30" s="45">
        <v>4</v>
      </c>
      <c r="H30" s="46">
        <v>5</v>
      </c>
      <c r="I30" s="46">
        <v>6</v>
      </c>
      <c r="J30" s="46">
        <v>7</v>
      </c>
      <c r="K30" s="37">
        <f>SUM(D32:J32)</f>
        <v>0</v>
      </c>
    </row>
    <row r="31" spans="1:11" ht="33" customHeight="1" thickBot="1" x14ac:dyDescent="0.3">
      <c r="A31" s="8"/>
      <c r="B31" s="154"/>
      <c r="C31" s="154"/>
      <c r="D31" s="27"/>
      <c r="E31" s="27"/>
      <c r="F31" s="27"/>
      <c r="G31" s="28"/>
      <c r="H31" s="24" t="s">
        <v>21</v>
      </c>
      <c r="I31" s="24"/>
      <c r="J31" s="24"/>
    </row>
    <row r="32" spans="1:11" ht="18" hidden="1" customHeight="1" thickBot="1" x14ac:dyDescent="0.3">
      <c r="A32" s="8"/>
      <c r="B32" s="182"/>
      <c r="C32" s="182"/>
      <c r="D32" s="29" t="str">
        <f>((IF(D31="X",D30,"0")))</f>
        <v>0</v>
      </c>
      <c r="E32" s="29" t="str">
        <f>((IF(E31="X",E30,"0")))</f>
        <v>0</v>
      </c>
      <c r="F32" s="29" t="str">
        <f>((IF(F31="X",F30,"0")))</f>
        <v>0</v>
      </c>
      <c r="G32" s="30" t="str">
        <f>((IF(G31="X",G30,"0")))</f>
        <v>0</v>
      </c>
      <c r="H32" s="32" t="str">
        <f>(IF(H31="X",H30,"0"))</f>
        <v>0</v>
      </c>
      <c r="I32" s="32" t="str">
        <f>(IF(I31="X",I30,"0"))</f>
        <v>0</v>
      </c>
      <c r="J32" s="32" t="str">
        <f>(IF(J31="X",J30,"0"))</f>
        <v>0</v>
      </c>
    </row>
    <row r="33" spans="1:11" ht="35.25" customHeight="1" thickBot="1" x14ac:dyDescent="0.3">
      <c r="A33" s="8"/>
      <c r="B33" s="40" t="s">
        <v>36</v>
      </c>
      <c r="C33" s="41">
        <v>16</v>
      </c>
      <c r="D33" s="44">
        <v>1</v>
      </c>
      <c r="E33" s="44">
        <v>2</v>
      </c>
      <c r="F33" s="44">
        <v>3</v>
      </c>
      <c r="G33" s="45">
        <v>4</v>
      </c>
      <c r="H33" s="46">
        <v>5</v>
      </c>
      <c r="I33" s="46">
        <v>6</v>
      </c>
      <c r="J33" s="46">
        <v>7</v>
      </c>
      <c r="K33" s="37">
        <f>SUM(D35:J35)</f>
        <v>0</v>
      </c>
    </row>
    <row r="34" spans="1:11" s="2" customFormat="1" ht="34.5" customHeight="1" thickBot="1" x14ac:dyDescent="0.3">
      <c r="A34" s="8"/>
      <c r="B34" s="154"/>
      <c r="C34" s="154"/>
      <c r="D34" s="27"/>
      <c r="E34" s="27"/>
      <c r="F34" s="27"/>
      <c r="G34" s="28"/>
      <c r="H34" s="24"/>
      <c r="I34" s="24"/>
      <c r="J34" s="24"/>
      <c r="K34"/>
    </row>
    <row r="35" spans="1:11" s="2" customFormat="1" ht="18" hidden="1" customHeight="1" thickBot="1" x14ac:dyDescent="0.3">
      <c r="A35" s="8"/>
      <c r="B35" s="182"/>
      <c r="C35" s="182"/>
      <c r="D35" s="29" t="str">
        <f>((IF(D34="X",D33,"0")))</f>
        <v>0</v>
      </c>
      <c r="E35" s="29" t="str">
        <f t="shared" ref="E35" si="0">((IF(E34="X",E33,"0")))</f>
        <v>0</v>
      </c>
      <c r="F35" s="29" t="str">
        <f>((IF(F34="X",F33,"0")))</f>
        <v>0</v>
      </c>
      <c r="G35" s="30" t="str">
        <f>((IF(G34="X",G33,"0")))</f>
        <v>0</v>
      </c>
      <c r="H35" s="32" t="str">
        <f>((IF(H34="X",H33,"0")))</f>
        <v>0</v>
      </c>
      <c r="I35" s="32" t="str">
        <f>((IF(I34="X",I33,"0")))</f>
        <v>0</v>
      </c>
      <c r="J35" s="32" t="str">
        <f>((IF(J34="X",J33,"0")))</f>
        <v>0</v>
      </c>
      <c r="K35"/>
    </row>
    <row r="36" spans="1:11" s="2" customFormat="1" ht="35.25" customHeight="1" thickBot="1" x14ac:dyDescent="0.25">
      <c r="A36" s="8"/>
      <c r="B36" s="40" t="s">
        <v>34</v>
      </c>
      <c r="C36" s="41">
        <v>15</v>
      </c>
      <c r="D36" s="44">
        <v>1</v>
      </c>
      <c r="E36" s="44">
        <v>2</v>
      </c>
      <c r="F36" s="44">
        <v>3</v>
      </c>
      <c r="G36" s="45">
        <v>4</v>
      </c>
      <c r="H36" s="46">
        <v>5</v>
      </c>
      <c r="I36" s="46">
        <v>6</v>
      </c>
      <c r="J36" s="46">
        <v>7</v>
      </c>
      <c r="K36" s="37">
        <f>SUM(D38:J38)</f>
        <v>0</v>
      </c>
    </row>
    <row r="37" spans="1:11" s="2" customFormat="1" ht="33" customHeight="1" thickBot="1" x14ac:dyDescent="0.3">
      <c r="A37" s="8"/>
      <c r="B37" s="154"/>
      <c r="C37" s="154"/>
      <c r="D37" s="27"/>
      <c r="E37" s="27"/>
      <c r="F37" s="27"/>
      <c r="G37" s="28"/>
      <c r="H37" s="24"/>
      <c r="I37" s="24"/>
      <c r="J37" s="24"/>
      <c r="K37"/>
    </row>
    <row r="38" spans="1:11" s="2" customFormat="1" ht="12" hidden="1" customHeight="1" thickBot="1" x14ac:dyDescent="0.3">
      <c r="A38" s="8"/>
      <c r="B38" s="136"/>
      <c r="C38" s="136"/>
      <c r="D38" s="34" t="str">
        <f>((IF(D37="X",D36,"0")))</f>
        <v>0</v>
      </c>
      <c r="E38" s="34" t="str">
        <f t="shared" ref="E38:F38" si="1">((IF(E37="X",E36,"0")))</f>
        <v>0</v>
      </c>
      <c r="F38" s="34" t="str">
        <f t="shared" si="1"/>
        <v>0</v>
      </c>
      <c r="G38" s="35" t="str">
        <f>((IF(G37="X",G36,"0")))</f>
        <v>0</v>
      </c>
      <c r="H38" s="36" t="str">
        <f>((IF(H37="X",H36,"0")))</f>
        <v>0</v>
      </c>
      <c r="I38" s="36" t="str">
        <f t="shared" ref="I38:J38" si="2">((IF(I37="X",I36,"0")))</f>
        <v>0</v>
      </c>
      <c r="J38" s="36" t="str">
        <f t="shared" si="2"/>
        <v>0</v>
      </c>
      <c r="K38"/>
    </row>
    <row r="39" spans="1:11" s="12" customFormat="1" ht="45" customHeight="1" thickBot="1" x14ac:dyDescent="0.3">
      <c r="B39" s="68" t="s">
        <v>41</v>
      </c>
      <c r="C39" s="69">
        <f>C36+C33+C30</f>
        <v>51</v>
      </c>
      <c r="D39" s="176">
        <f>(K30*C30)+(K33*C33)+(K36*C36)</f>
        <v>0</v>
      </c>
      <c r="E39" s="177"/>
      <c r="F39" s="177"/>
      <c r="G39" s="177"/>
      <c r="H39" s="161">
        <f>D39/(C39*7)</f>
        <v>0</v>
      </c>
      <c r="I39" s="162"/>
      <c r="J39" s="162"/>
      <c r="K39" s="163"/>
    </row>
    <row r="40" spans="1:11" s="70" customFormat="1" ht="13.8" thickBot="1" x14ac:dyDescent="0.3">
      <c r="B40" s="243" t="s">
        <v>9</v>
      </c>
      <c r="C40" s="244"/>
      <c r="D40" s="244"/>
      <c r="E40" s="244"/>
      <c r="F40" s="244"/>
      <c r="G40" s="244"/>
      <c r="H40" s="244"/>
      <c r="I40" s="244"/>
      <c r="J40" s="244"/>
      <c r="K40" s="245"/>
    </row>
    <row r="41" spans="1:11" s="70" customFormat="1" ht="25.5" customHeight="1" x14ac:dyDescent="0.25">
      <c r="B41" s="129" t="s">
        <v>30</v>
      </c>
      <c r="C41" s="130"/>
      <c r="D41" s="130"/>
      <c r="E41" s="130"/>
      <c r="F41" s="130"/>
      <c r="G41" s="130"/>
      <c r="H41" s="130"/>
      <c r="I41" s="130"/>
      <c r="J41" s="130"/>
      <c r="K41" s="131"/>
    </row>
    <row r="42" spans="1:11" s="70" customFormat="1" x14ac:dyDescent="0.25">
      <c r="B42" s="63"/>
      <c r="C42" s="33"/>
      <c r="D42" s="33"/>
      <c r="E42" s="33"/>
      <c r="F42" s="33"/>
      <c r="G42" s="33"/>
      <c r="H42" s="33"/>
      <c r="I42" s="33"/>
      <c r="J42" s="33"/>
      <c r="K42" s="64"/>
    </row>
    <row r="43" spans="1:11" s="70" customFormat="1" x14ac:dyDescent="0.25">
      <c r="B43" s="63"/>
      <c r="C43" s="33"/>
      <c r="D43" s="33"/>
      <c r="E43" s="33"/>
      <c r="F43" s="33"/>
      <c r="G43" s="33"/>
      <c r="H43" s="33"/>
      <c r="I43" s="33"/>
      <c r="J43" s="33"/>
      <c r="K43" s="64"/>
    </row>
    <row r="44" spans="1:11" s="70" customFormat="1" x14ac:dyDescent="0.25">
      <c r="B44" s="63"/>
      <c r="C44" s="33"/>
      <c r="D44" s="33"/>
      <c r="E44" s="33"/>
      <c r="F44" s="33"/>
      <c r="G44" s="33"/>
      <c r="H44" s="33"/>
      <c r="I44" s="33"/>
      <c r="J44" s="33"/>
      <c r="K44" s="64"/>
    </row>
    <row r="45" spans="1:11" s="70" customFormat="1" x14ac:dyDescent="0.25">
      <c r="B45" s="63"/>
      <c r="C45" s="33"/>
      <c r="D45" s="33"/>
      <c r="E45" s="33"/>
      <c r="F45" s="33"/>
      <c r="G45" s="33"/>
      <c r="H45" s="33"/>
      <c r="I45" s="33"/>
      <c r="J45" s="33"/>
      <c r="K45" s="64"/>
    </row>
    <row r="46" spans="1:11" s="70" customFormat="1" x14ac:dyDescent="0.25">
      <c r="B46" s="63"/>
      <c r="C46" s="33"/>
      <c r="D46" s="33"/>
      <c r="E46" s="33"/>
      <c r="F46" s="33"/>
      <c r="G46" s="33"/>
      <c r="H46" s="33"/>
      <c r="I46" s="33"/>
      <c r="J46" s="33"/>
      <c r="K46" s="64"/>
    </row>
    <row r="47" spans="1:11" s="12" customFormat="1" ht="13.8" thickBot="1" x14ac:dyDescent="0.3">
      <c r="B47" s="65"/>
      <c r="C47" s="66"/>
      <c r="D47" s="66"/>
      <c r="E47" s="66"/>
      <c r="F47" s="66"/>
      <c r="G47" s="66"/>
      <c r="H47" s="66"/>
      <c r="I47" s="66"/>
      <c r="J47" s="66"/>
      <c r="K47" s="67"/>
    </row>
    <row r="48" spans="1:11" s="12" customFormat="1" ht="15" x14ac:dyDescent="0.25">
      <c r="B48" s="80" t="s">
        <v>0</v>
      </c>
      <c r="C48" s="164" t="s">
        <v>27</v>
      </c>
      <c r="D48" s="164"/>
      <c r="E48" s="164"/>
      <c r="F48" s="165"/>
      <c r="G48" s="33"/>
      <c r="H48" s="225" t="s">
        <v>1</v>
      </c>
      <c r="I48" s="226"/>
      <c r="J48" s="226"/>
      <c r="K48"/>
    </row>
    <row r="49" spans="1:11" s="12" customFormat="1" ht="13.8" x14ac:dyDescent="0.25">
      <c r="B49" s="71" t="s">
        <v>2</v>
      </c>
      <c r="C49" s="168"/>
      <c r="D49" s="168"/>
      <c r="E49" s="168"/>
      <c r="F49" s="169"/>
      <c r="G49" s="33"/>
      <c r="H49" s="170">
        <f>H2</f>
        <v>2021</v>
      </c>
      <c r="I49" s="171"/>
      <c r="J49" s="172"/>
      <c r="K49"/>
    </row>
    <row r="50" spans="1:11" s="12" customFormat="1" ht="13.8" x14ac:dyDescent="0.25">
      <c r="B50" s="72" t="s">
        <v>3</v>
      </c>
      <c r="C50" s="168" t="str">
        <f>C3</f>
        <v>Nome Cognome</v>
      </c>
      <c r="D50" s="168"/>
      <c r="E50" s="168"/>
      <c r="F50" s="169"/>
      <c r="G50" s="33"/>
      <c r="H50" s="173"/>
      <c r="I50" s="174"/>
      <c r="J50" s="175"/>
      <c r="K50"/>
    </row>
    <row r="51" spans="1:11" s="12" customFormat="1" ht="13.8" x14ac:dyDescent="0.25">
      <c r="B51" s="73" t="s">
        <v>4</v>
      </c>
      <c r="C51" s="178" t="str">
        <f>C4</f>
        <v>Categoria</v>
      </c>
      <c r="D51" s="178"/>
      <c r="E51" s="178"/>
      <c r="F51" s="179"/>
      <c r="G51" s="33"/>
      <c r="H51" s="33"/>
      <c r="I51" s="33"/>
      <c r="J51" s="33"/>
      <c r="K51"/>
    </row>
    <row r="52" spans="1:11" s="12" customFormat="1" ht="14.4" thickBot="1" x14ac:dyDescent="0.3">
      <c r="B52" s="74" t="s">
        <v>5</v>
      </c>
      <c r="C52" s="217" t="str">
        <f>C5</f>
        <v>Educatore/Assistente Sociale</v>
      </c>
      <c r="D52" s="217"/>
      <c r="E52" s="217"/>
      <c r="F52" s="218"/>
      <c r="G52" s="33"/>
      <c r="H52" s="33"/>
      <c r="I52" s="33"/>
      <c r="J52" s="33"/>
      <c r="K52"/>
    </row>
    <row r="53" spans="1:11" s="12" customFormat="1" ht="13.8" thickBot="1" x14ac:dyDescent="0.3">
      <c r="B53" s="63"/>
      <c r="C53" s="33"/>
      <c r="D53" s="33"/>
      <c r="E53" s="33"/>
      <c r="F53" s="33"/>
      <c r="G53" s="33"/>
      <c r="H53" s="33"/>
      <c r="I53" s="33"/>
      <c r="J53" s="33"/>
      <c r="K53"/>
    </row>
    <row r="54" spans="1:11" s="2" customFormat="1" ht="43.05" customHeight="1" thickBot="1" x14ac:dyDescent="0.3">
      <c r="A54" s="9"/>
      <c r="B54" s="75" t="s">
        <v>23</v>
      </c>
      <c r="C54" s="76" t="s">
        <v>45</v>
      </c>
      <c r="D54" s="156" t="s">
        <v>22</v>
      </c>
      <c r="E54" s="156"/>
      <c r="F54" s="156"/>
      <c r="G54" s="157"/>
      <c r="H54" s="158">
        <v>0.49</v>
      </c>
      <c r="I54" s="159"/>
      <c r="J54" s="160"/>
      <c r="K54"/>
    </row>
    <row r="55" spans="1:11" s="2" customFormat="1" ht="35.25" customHeight="1" thickBot="1" x14ac:dyDescent="0.25">
      <c r="A55" s="8"/>
      <c r="B55" s="47" t="s">
        <v>37</v>
      </c>
      <c r="C55" s="48">
        <v>14</v>
      </c>
      <c r="D55" s="52">
        <v>1</v>
      </c>
      <c r="E55" s="52">
        <v>2</v>
      </c>
      <c r="F55" s="52">
        <v>3</v>
      </c>
      <c r="G55" s="53">
        <v>4</v>
      </c>
      <c r="H55" s="54">
        <v>5</v>
      </c>
      <c r="I55" s="54">
        <v>6</v>
      </c>
      <c r="J55" s="55">
        <v>7</v>
      </c>
      <c r="K55" s="26">
        <f>SUM(D59:J59)/3</f>
        <v>0</v>
      </c>
    </row>
    <row r="56" spans="1:11" s="2" customFormat="1" ht="35.25" customHeight="1" x14ac:dyDescent="0.25">
      <c r="A56" s="8"/>
      <c r="B56" s="154" t="s">
        <v>63</v>
      </c>
      <c r="C56" s="154"/>
      <c r="D56" s="27"/>
      <c r="E56" s="27"/>
      <c r="F56" s="27"/>
      <c r="G56" s="28"/>
      <c r="H56" s="24"/>
      <c r="I56" s="24"/>
      <c r="J56" s="24"/>
      <c r="K56"/>
    </row>
    <row r="57" spans="1:11" s="2" customFormat="1" ht="35.25" customHeight="1" x14ac:dyDescent="0.25">
      <c r="A57" s="8"/>
      <c r="B57" s="154" t="s">
        <v>64</v>
      </c>
      <c r="C57" s="154"/>
      <c r="D57" s="27"/>
      <c r="E57" s="27"/>
      <c r="F57" s="27"/>
      <c r="G57" s="28"/>
      <c r="H57" s="24"/>
      <c r="I57" s="24"/>
      <c r="J57" s="24"/>
      <c r="K57"/>
    </row>
    <row r="58" spans="1:11" s="2" customFormat="1" ht="42.75" customHeight="1" thickBot="1" x14ac:dyDescent="0.3">
      <c r="A58" s="8"/>
      <c r="B58" s="154" t="s">
        <v>65</v>
      </c>
      <c r="C58" s="154"/>
      <c r="D58" s="27"/>
      <c r="E58" s="27"/>
      <c r="F58" s="27"/>
      <c r="G58" s="28"/>
      <c r="H58" s="24"/>
      <c r="I58" s="24"/>
      <c r="J58" s="24"/>
      <c r="K58"/>
    </row>
    <row r="59" spans="1:11" s="2" customFormat="1" ht="13.05" hidden="1" customHeight="1" thickBot="1" x14ac:dyDescent="0.3">
      <c r="A59" s="8"/>
      <c r="B59" s="136"/>
      <c r="C59" s="136"/>
      <c r="D59" s="34">
        <f>((IF(D56="X",D55,"0")+(IF(D57="X",D55,"0")+IF(D58="X",D55,"0"))))</f>
        <v>0</v>
      </c>
      <c r="E59" s="34">
        <f t="shared" ref="E59:J59" si="3">((IF(E56="X",E55,"0")+(IF(E57="X",E55,"0")+IF(E58="X",E55,"0"))))</f>
        <v>0</v>
      </c>
      <c r="F59" s="34">
        <f t="shared" si="3"/>
        <v>0</v>
      </c>
      <c r="G59" s="35">
        <f t="shared" si="3"/>
        <v>0</v>
      </c>
      <c r="H59" s="36">
        <f t="shared" si="3"/>
        <v>0</v>
      </c>
      <c r="I59" s="36">
        <f t="shared" si="3"/>
        <v>0</v>
      </c>
      <c r="J59" s="36">
        <f t="shared" si="3"/>
        <v>0</v>
      </c>
      <c r="K59"/>
    </row>
    <row r="60" spans="1:11" s="2" customFormat="1" ht="35.25" customHeight="1" thickBot="1" x14ac:dyDescent="0.25">
      <c r="A60" s="8"/>
      <c r="B60" s="50" t="s">
        <v>43</v>
      </c>
      <c r="C60" s="51">
        <v>12</v>
      </c>
      <c r="D60" s="52">
        <v>1</v>
      </c>
      <c r="E60" s="52">
        <v>2</v>
      </c>
      <c r="F60" s="52">
        <v>3</v>
      </c>
      <c r="G60" s="53">
        <v>4</v>
      </c>
      <c r="H60" s="54">
        <v>5</v>
      </c>
      <c r="I60" s="54">
        <v>6</v>
      </c>
      <c r="J60" s="55">
        <v>7</v>
      </c>
      <c r="K60" s="26">
        <f>SUM(D64:J64)/3</f>
        <v>0</v>
      </c>
    </row>
    <row r="61" spans="1:11" s="2" customFormat="1" ht="35.1" customHeight="1" x14ac:dyDescent="0.25">
      <c r="A61" s="8"/>
      <c r="B61" s="155" t="s">
        <v>66</v>
      </c>
      <c r="C61" s="155"/>
      <c r="D61" s="31"/>
      <c r="E61" s="31"/>
      <c r="F61" s="31"/>
      <c r="G61" s="49"/>
      <c r="H61" s="25"/>
      <c r="I61" s="25"/>
      <c r="J61" s="24"/>
      <c r="K61"/>
    </row>
    <row r="62" spans="1:11" s="2" customFormat="1" ht="35.1" customHeight="1" x14ac:dyDescent="0.25">
      <c r="A62" s="8"/>
      <c r="B62" s="135" t="s">
        <v>67</v>
      </c>
      <c r="C62" s="135"/>
      <c r="D62" s="27"/>
      <c r="E62" s="27"/>
      <c r="F62" s="27"/>
      <c r="G62" s="28"/>
      <c r="H62" s="24"/>
      <c r="I62" s="24"/>
      <c r="J62" s="24"/>
      <c r="K62"/>
    </row>
    <row r="63" spans="1:11" s="2" customFormat="1" ht="35.1" customHeight="1" thickBot="1" x14ac:dyDescent="0.3">
      <c r="A63" s="8"/>
      <c r="B63" s="154" t="s">
        <v>56</v>
      </c>
      <c r="C63" s="154"/>
      <c r="D63" s="27"/>
      <c r="E63" s="27"/>
      <c r="F63" s="27"/>
      <c r="G63" s="28"/>
      <c r="H63" s="24"/>
      <c r="I63" s="24"/>
      <c r="J63" s="24"/>
      <c r="K63"/>
    </row>
    <row r="64" spans="1:11" s="2" customFormat="1" ht="13.8" hidden="1" thickBot="1" x14ac:dyDescent="0.3">
      <c r="A64" s="8"/>
      <c r="B64" s="136"/>
      <c r="C64" s="136"/>
      <c r="D64" s="34">
        <f>((IF(D61="X",D60,"0")+(IF(D62="X",D60,"0")+IF(D63="X",D60,"0"))))</f>
        <v>0</v>
      </c>
      <c r="E64" s="34">
        <f t="shared" ref="E64:J64" si="4">((IF(E61="X",E60,"0")+(IF(E62="X",E60,"0")+IF(E63="X",E60,"0"))))</f>
        <v>0</v>
      </c>
      <c r="F64" s="34">
        <f t="shared" si="4"/>
        <v>0</v>
      </c>
      <c r="G64" s="35">
        <f t="shared" si="4"/>
        <v>0</v>
      </c>
      <c r="H64" s="36">
        <f t="shared" si="4"/>
        <v>0</v>
      </c>
      <c r="I64" s="36">
        <f t="shared" si="4"/>
        <v>0</v>
      </c>
      <c r="J64" s="36">
        <f t="shared" si="4"/>
        <v>0</v>
      </c>
      <c r="K64"/>
    </row>
    <row r="65" spans="1:11" s="2" customFormat="1" ht="35.25" customHeight="1" thickBot="1" x14ac:dyDescent="0.25">
      <c r="A65" s="8"/>
      <c r="B65" s="50" t="s">
        <v>25</v>
      </c>
      <c r="C65" s="51">
        <v>11</v>
      </c>
      <c r="D65" s="52">
        <v>1</v>
      </c>
      <c r="E65" s="52">
        <v>2</v>
      </c>
      <c r="F65" s="52">
        <v>3</v>
      </c>
      <c r="G65" s="53">
        <v>4</v>
      </c>
      <c r="H65" s="54">
        <v>5</v>
      </c>
      <c r="I65" s="54">
        <v>6</v>
      </c>
      <c r="J65" s="55">
        <v>7</v>
      </c>
      <c r="K65" s="26">
        <f>SUM(D69:J69)/3</f>
        <v>0</v>
      </c>
    </row>
    <row r="66" spans="1:11" s="2" customFormat="1" ht="35.1" customHeight="1" x14ac:dyDescent="0.25">
      <c r="A66" s="8"/>
      <c r="B66" s="155" t="s">
        <v>81</v>
      </c>
      <c r="C66" s="155"/>
      <c r="D66" s="31"/>
      <c r="E66" s="31"/>
      <c r="F66" s="31"/>
      <c r="G66" s="49"/>
      <c r="H66" s="25"/>
      <c r="I66" s="25"/>
      <c r="J66" s="24"/>
      <c r="K66"/>
    </row>
    <row r="67" spans="1:11" s="2" customFormat="1" ht="35.1" customHeight="1" x14ac:dyDescent="0.25">
      <c r="A67" s="8"/>
      <c r="B67" s="154" t="s">
        <v>51</v>
      </c>
      <c r="C67" s="154"/>
      <c r="D67" s="27"/>
      <c r="E67" s="27"/>
      <c r="F67" s="27"/>
      <c r="G67" s="28"/>
      <c r="H67" s="24"/>
      <c r="I67" s="24"/>
      <c r="J67" s="24"/>
      <c r="K67"/>
    </row>
    <row r="68" spans="1:11" s="2" customFormat="1" ht="35.1" customHeight="1" thickBot="1" x14ac:dyDescent="0.3">
      <c r="A68" s="8"/>
      <c r="B68" s="154" t="s">
        <v>59</v>
      </c>
      <c r="C68" s="154"/>
      <c r="D68" s="27"/>
      <c r="E68" s="27"/>
      <c r="F68" s="27"/>
      <c r="G68" s="28"/>
      <c r="H68" s="24"/>
      <c r="I68" s="24"/>
      <c r="J68" s="24"/>
      <c r="K68"/>
    </row>
    <row r="69" spans="1:11" s="2" customFormat="1" ht="12" hidden="1" customHeight="1" thickBot="1" x14ac:dyDescent="0.3">
      <c r="A69" s="8"/>
      <c r="B69" s="136"/>
      <c r="C69" s="136"/>
      <c r="D69" s="34">
        <f t="shared" ref="D69:J69" si="5">((IF(D66="X",D65,"0")+IF(D67="X",D65,"0")+(IF(D68="X",D65,"0"))))</f>
        <v>0</v>
      </c>
      <c r="E69" s="34">
        <f t="shared" si="5"/>
        <v>0</v>
      </c>
      <c r="F69" s="34">
        <f t="shared" si="5"/>
        <v>0</v>
      </c>
      <c r="G69" s="35">
        <f t="shared" si="5"/>
        <v>0</v>
      </c>
      <c r="H69" s="36">
        <f t="shared" si="5"/>
        <v>0</v>
      </c>
      <c r="I69" s="36">
        <f t="shared" si="5"/>
        <v>0</v>
      </c>
      <c r="J69" s="36">
        <f t="shared" si="5"/>
        <v>0</v>
      </c>
      <c r="K69"/>
    </row>
    <row r="70" spans="1:11" s="2" customFormat="1" ht="35.25" customHeight="1" thickBot="1" x14ac:dyDescent="0.25">
      <c r="A70" s="8"/>
      <c r="B70" s="50" t="s">
        <v>38</v>
      </c>
      <c r="C70" s="51">
        <v>12</v>
      </c>
      <c r="D70" s="52">
        <v>1</v>
      </c>
      <c r="E70" s="52">
        <v>2</v>
      </c>
      <c r="F70" s="52">
        <v>3</v>
      </c>
      <c r="G70" s="53">
        <v>4</v>
      </c>
      <c r="H70" s="54">
        <v>5</v>
      </c>
      <c r="I70" s="54">
        <v>6</v>
      </c>
      <c r="J70" s="55">
        <v>7</v>
      </c>
      <c r="K70" s="26">
        <f>SUM(D75:J75)/4</f>
        <v>0</v>
      </c>
    </row>
    <row r="71" spans="1:11" s="2" customFormat="1" ht="35.1" customHeight="1" x14ac:dyDescent="0.25">
      <c r="A71" s="8"/>
      <c r="B71" s="212" t="s">
        <v>55</v>
      </c>
      <c r="C71" s="213"/>
      <c r="D71" s="31"/>
      <c r="E71" s="31"/>
      <c r="F71" s="31"/>
      <c r="G71" s="49"/>
      <c r="H71" s="25"/>
      <c r="I71" s="25"/>
      <c r="J71" s="24"/>
      <c r="K71"/>
    </row>
    <row r="72" spans="1:11" s="2" customFormat="1" ht="35.1" customHeight="1" x14ac:dyDescent="0.25">
      <c r="A72" s="8"/>
      <c r="B72" s="135" t="s">
        <v>57</v>
      </c>
      <c r="C72" s="135"/>
      <c r="D72" s="27"/>
      <c r="E72" s="27"/>
      <c r="F72" s="27"/>
      <c r="G72" s="28"/>
      <c r="H72" s="24"/>
      <c r="I72" s="24"/>
      <c r="J72" s="24"/>
      <c r="K72"/>
    </row>
    <row r="73" spans="1:11" s="2" customFormat="1" ht="35.1" customHeight="1" x14ac:dyDescent="0.25">
      <c r="A73" s="8"/>
      <c r="B73" s="135" t="s">
        <v>54</v>
      </c>
      <c r="C73" s="135"/>
      <c r="D73" s="27"/>
      <c r="E73" s="27"/>
      <c r="F73" s="27"/>
      <c r="G73" s="28"/>
      <c r="H73" s="24"/>
      <c r="I73" s="24"/>
      <c r="J73" s="24"/>
      <c r="K73"/>
    </row>
    <row r="74" spans="1:11" s="2" customFormat="1" ht="35.1" customHeight="1" thickBot="1" x14ac:dyDescent="0.3">
      <c r="A74" s="8"/>
      <c r="B74" s="135" t="s">
        <v>53</v>
      </c>
      <c r="C74" s="135"/>
      <c r="D74" s="85"/>
      <c r="E74" s="85"/>
      <c r="F74" s="85"/>
      <c r="G74" s="86"/>
      <c r="H74" s="87"/>
      <c r="I74" s="87"/>
      <c r="J74" s="87"/>
      <c r="K74"/>
    </row>
    <row r="75" spans="1:11" s="2" customFormat="1" ht="12" hidden="1" customHeight="1" thickBot="1" x14ac:dyDescent="0.3">
      <c r="A75" s="8"/>
      <c r="B75" s="136"/>
      <c r="C75" s="136"/>
      <c r="D75" s="34">
        <f>((IF(D71="X",D70,"0")+IF(D72="X",D70,"0")+(IF(D73="X",D70,"0")+(IF(D74="X",D70,"0")))))</f>
        <v>0</v>
      </c>
      <c r="E75" s="34">
        <f t="shared" ref="E75" si="6">((IF(E71="X",E70,"0")+IF(E72="X",E70,"0")+(IF(E73="X",E70,"0")+(IF(E74="X",E70,"0")))))</f>
        <v>0</v>
      </c>
      <c r="F75" s="34">
        <f>((IF(F71="X",F70,"0")+IF(F72="X",F70,"0")+(IF(F73="X",F70,"0")+(IF(F74="X",F70,"0")))))</f>
        <v>0</v>
      </c>
      <c r="G75" s="35">
        <f>((IF(G71="X",G70,"0")+IF(G72="X",G70,"0")+(IF(G73="X",G70,"0")+(IF(G74="X",G70,"0")))))</f>
        <v>0</v>
      </c>
      <c r="H75" s="36">
        <f>((IF(H71="X",H70,"0")+IF(H72="X",H70,"0")+(IF(H73="X",H70,"0")+(IF(H74="X",H70,"0")))))</f>
        <v>0</v>
      </c>
      <c r="I75" s="36">
        <f t="shared" ref="I75" si="7">((IF(I71="X",I70,"0")+IF(I72="X",I70,"0")+(IF(I73="X",I70,"0")+(IF(I74="X",I70,"0")))))</f>
        <v>0</v>
      </c>
      <c r="J75" s="36">
        <f>((IF(J71="X",J70,"0")+IF(J72="X",J70,"0")+(IF(J73="X",J70,"0")+(IF(J74="X",J70,"0")))))</f>
        <v>0</v>
      </c>
      <c r="K75"/>
    </row>
    <row r="76" spans="1:11" s="12" customFormat="1" ht="45" customHeight="1" thickBot="1" x14ac:dyDescent="0.3">
      <c r="B76" s="62" t="s">
        <v>24</v>
      </c>
      <c r="C76" s="77">
        <f>C55+C60+C65+C70</f>
        <v>49</v>
      </c>
      <c r="D76" s="137">
        <f>K55*C55+K60*C60+K65*C65+K70*C70</f>
        <v>0</v>
      </c>
      <c r="E76" s="138"/>
      <c r="F76" s="138"/>
      <c r="G76" s="138"/>
      <c r="H76" s="139">
        <f>D76/(C76*7)</f>
        <v>0</v>
      </c>
      <c r="I76" s="140"/>
      <c r="J76" s="140"/>
      <c r="K76" s="141"/>
    </row>
    <row r="77" spans="1:11" s="2" customFormat="1" ht="13.5" customHeight="1" thickBot="1" x14ac:dyDescent="0.3">
      <c r="A77" s="9"/>
      <c r="B77" s="33"/>
      <c r="C77" s="33"/>
      <c r="D77" s="33"/>
      <c r="E77" s="33"/>
      <c r="F77" s="33"/>
      <c r="G77" s="33"/>
      <c r="H77" s="33"/>
      <c r="I77" s="33"/>
      <c r="J77" s="33"/>
      <c r="K77"/>
    </row>
    <row r="78" spans="1:11" s="12" customFormat="1" ht="39" hidden="1" customHeight="1" thickBot="1" x14ac:dyDescent="0.3">
      <c r="C78" s="56"/>
      <c r="D78" s="57"/>
      <c r="E78" s="58"/>
      <c r="F78" s="59"/>
      <c r="G78" s="60"/>
      <c r="H78" s="60"/>
      <c r="I78" s="60"/>
      <c r="J78" s="61"/>
    </row>
    <row r="79" spans="1:11" s="12" customFormat="1" ht="36" customHeight="1" thickBot="1" x14ac:dyDescent="0.3">
      <c r="B79" s="78" t="s">
        <v>39</v>
      </c>
      <c r="C79" s="142">
        <f>H39</f>
        <v>0</v>
      </c>
      <c r="D79" s="143"/>
      <c r="E79" s="144" t="s">
        <v>32</v>
      </c>
      <c r="F79" s="144"/>
      <c r="G79" s="145"/>
      <c r="H79" s="148">
        <f>(C79*H29)+(C80*H54)</f>
        <v>0</v>
      </c>
      <c r="I79" s="149"/>
      <c r="J79" s="149"/>
      <c r="K79" s="150"/>
    </row>
    <row r="80" spans="1:11" s="12" customFormat="1" ht="36.75" customHeight="1" thickBot="1" x14ac:dyDescent="0.3">
      <c r="B80" s="79" t="s">
        <v>26</v>
      </c>
      <c r="C80" s="139">
        <f>H76</f>
        <v>0</v>
      </c>
      <c r="D80" s="141"/>
      <c r="E80" s="146"/>
      <c r="F80" s="146"/>
      <c r="G80" s="147"/>
      <c r="H80" s="151"/>
      <c r="I80" s="152"/>
      <c r="J80" s="152"/>
      <c r="K80" s="153"/>
    </row>
    <row r="81" spans="1:12" s="2" customFormat="1" ht="13.8" hidden="1" thickBot="1" x14ac:dyDescent="0.3">
      <c r="A81" s="10" t="s">
        <v>8</v>
      </c>
      <c r="B81" s="11"/>
      <c r="C81" s="12"/>
      <c r="D81" s="12"/>
      <c r="E81" s="12"/>
      <c r="F81" s="12"/>
      <c r="G81" s="12"/>
      <c r="H81" s="12"/>
      <c r="I81" s="12"/>
      <c r="J81" s="12"/>
      <c r="K81"/>
    </row>
    <row r="82" spans="1:12" ht="13.8" thickBot="1" x14ac:dyDescent="0.3">
      <c r="A82" s="10"/>
      <c r="B82" s="243" t="s">
        <v>9</v>
      </c>
      <c r="C82" s="244"/>
      <c r="D82" s="244"/>
      <c r="E82" s="244"/>
      <c r="F82" s="244"/>
      <c r="G82" s="244"/>
      <c r="H82" s="244"/>
      <c r="I82" s="244"/>
      <c r="J82" s="244"/>
      <c r="K82" s="245"/>
    </row>
    <row r="83" spans="1:12" ht="37.5" customHeight="1" x14ac:dyDescent="0.25">
      <c r="A83" t="s">
        <v>10</v>
      </c>
      <c r="B83" s="129" t="s">
        <v>29</v>
      </c>
      <c r="C83" s="130"/>
      <c r="D83" s="130"/>
      <c r="E83" s="130"/>
      <c r="F83" s="130"/>
      <c r="G83" s="130"/>
      <c r="H83" s="130"/>
      <c r="I83" s="130"/>
      <c r="J83" s="130"/>
      <c r="K83" s="131"/>
    </row>
    <row r="84" spans="1:12" x14ac:dyDescent="0.25">
      <c r="A84" s="10" t="s">
        <v>11</v>
      </c>
      <c r="B84" s="63"/>
      <c r="C84" s="33"/>
      <c r="D84" s="33"/>
      <c r="E84" s="33"/>
      <c r="F84" s="33"/>
      <c r="G84" s="33"/>
      <c r="H84" s="33"/>
      <c r="I84" s="33"/>
      <c r="J84" s="33"/>
      <c r="K84" s="64"/>
    </row>
    <row r="85" spans="1:12" x14ac:dyDescent="0.25">
      <c r="A85" s="10" t="s">
        <v>12</v>
      </c>
      <c r="B85" s="63"/>
      <c r="C85" s="33"/>
      <c r="D85" s="33"/>
      <c r="E85" s="33"/>
      <c r="F85" s="33"/>
      <c r="G85" s="33"/>
      <c r="H85" s="33"/>
      <c r="I85" s="33"/>
      <c r="J85" s="33"/>
      <c r="K85" s="64"/>
    </row>
    <row r="86" spans="1:12" x14ac:dyDescent="0.25">
      <c r="A86" s="10" t="s">
        <v>13</v>
      </c>
      <c r="B86" s="63"/>
      <c r="C86" s="33"/>
      <c r="D86" s="33"/>
      <c r="E86" s="33"/>
      <c r="F86" s="33"/>
      <c r="G86" s="33"/>
      <c r="H86" s="33"/>
      <c r="I86" s="33"/>
      <c r="J86" s="33"/>
      <c r="K86" s="64"/>
    </row>
    <row r="87" spans="1:12" x14ac:dyDescent="0.25">
      <c r="A87" s="10" t="s">
        <v>14</v>
      </c>
      <c r="B87" s="63"/>
      <c r="C87" s="33"/>
      <c r="D87" s="33"/>
      <c r="E87" s="33"/>
      <c r="F87" s="33"/>
      <c r="G87" s="33"/>
      <c r="H87" s="33"/>
      <c r="I87" s="33"/>
      <c r="J87" s="33"/>
      <c r="K87" s="64"/>
    </row>
    <row r="88" spans="1:12" x14ac:dyDescent="0.25">
      <c r="A88" s="10" t="s">
        <v>15</v>
      </c>
      <c r="B88" s="63"/>
      <c r="C88" s="33"/>
      <c r="D88" s="33"/>
      <c r="E88" s="33"/>
      <c r="F88" s="33"/>
      <c r="G88" s="33"/>
      <c r="H88" s="33"/>
      <c r="I88" s="33"/>
      <c r="J88" s="33"/>
      <c r="K88" s="64"/>
    </row>
    <row r="89" spans="1:12" ht="13.8" thickBot="1" x14ac:dyDescent="0.3">
      <c r="A89" s="10" t="s">
        <v>16</v>
      </c>
      <c r="B89" s="65"/>
      <c r="C89" s="66"/>
      <c r="D89" s="66"/>
      <c r="E89" s="66"/>
      <c r="F89" s="66"/>
      <c r="G89" s="66"/>
      <c r="H89" s="66"/>
      <c r="I89" s="66"/>
      <c r="J89" s="66"/>
      <c r="K89" s="67"/>
    </row>
    <row r="90" spans="1:12" x14ac:dyDescent="0.25">
      <c r="A90" t="s">
        <v>17</v>
      </c>
    </row>
    <row r="91" spans="1:12" hidden="1" x14ac:dyDescent="0.25"/>
    <row r="92" spans="1:12" hidden="1" x14ac:dyDescent="0.25">
      <c r="B92" s="246" t="s">
        <v>18</v>
      </c>
      <c r="C92" s="247"/>
      <c r="D92" s="247"/>
      <c r="E92" s="247"/>
      <c r="F92" s="247"/>
      <c r="G92" s="247"/>
      <c r="H92" s="247"/>
      <c r="I92" s="247"/>
      <c r="J92" s="247"/>
      <c r="K92" s="248"/>
    </row>
    <row r="93" spans="1:12" ht="13.8" hidden="1" thickBot="1" x14ac:dyDescent="0.3">
      <c r="B93" s="13" t="s">
        <v>19</v>
      </c>
      <c r="C93" s="14" t="e">
        <f>((IF(#REF!="","0",1)*#REF!)+(IF(#REF!="","0",1)*#REF!)+(IF(#REF!="","0",1)*#REF!))</f>
        <v>#REF!</v>
      </c>
      <c r="D93" s="15" t="e">
        <f>((IF(#REF!="","0",2)*#REF!)+(IF(#REF!="","0",2)*#REF!)+(IF(#REF!="","0",2)*#REF!))</f>
        <v>#REF!</v>
      </c>
      <c r="E93" s="15" t="e">
        <f>((IF(#REF!="","0",3)*#REF!)+(IF(#REF!="","0",3)*#REF!)+(IF(#REF!="","0",3)*#REF!))</f>
        <v>#REF!</v>
      </c>
      <c r="F93" s="15" t="e">
        <f>((IF(#REF!="","0",4)*#REF!)+(IF(#REF!="","0",4)*#REF!)+(IF(#REF!="","0",4)*#REF!))</f>
        <v>#REF!</v>
      </c>
      <c r="G93" s="15" t="e">
        <f>((IF(#REF!="","0",5)*#REF!)+(IF(#REF!="","0",5)*#REF!)+(IF(#REF!="","0",5)*#REF!))</f>
        <v>#REF!</v>
      </c>
      <c r="H93" s="15" t="e">
        <f>((IF(#REF!="","0",6)*#REF!)+(IF(#REF!="","0",6)*#REF!)+(IF(#REF!="","0",6)*#REF!))</f>
        <v>#REF!</v>
      </c>
      <c r="I93" s="16" t="e">
        <f>((IF(#REF!="","0",7)*#REF!)+(IF(#REF!="","0",7)*#REF!)+(IF(#REF!="","0",7)*#REF!))</f>
        <v>#REF!</v>
      </c>
      <c r="J93" t="e">
        <f>SUM(C93:I93)</f>
        <v>#REF!</v>
      </c>
      <c r="K93" s="17" t="e">
        <f>J93/350</f>
        <v>#REF!</v>
      </c>
      <c r="L93" s="18"/>
    </row>
    <row r="94" spans="1:12" ht="13.8" hidden="1" thickBot="1" x14ac:dyDescent="0.3">
      <c r="B94" s="13" t="s">
        <v>20</v>
      </c>
      <c r="C94" s="19" t="e">
        <f>((IF(#REF!="","0",1)*#REF!)+(IF(#REF!="","0",1)*#REF!)+(IF(#REF!="","0",1)*#REF!)+(IF(#REF!="","0",1)*#REF!)+(IF(#REF!="","0",1)*#REF!)+(IF(#REF!="","0",1)*#REF!)+(IF(#REF!="","0",1)*#REF!))</f>
        <v>#REF!</v>
      </c>
      <c r="D94" s="19" t="e">
        <f>((IF(#REF!="","0",2)*#REF!)+(IF(#REF!="","0",2)*#REF!)+(IF(#REF!="","0",2)*#REF!)+(IF(#REF!="","0",2)*#REF!)+(IF(#REF!="","0",2)*#REF!)+(IF(#REF!="","0",2)*#REF!)+(IF(#REF!="","0",2)*#REF!))</f>
        <v>#REF!</v>
      </c>
      <c r="E94" s="19" t="e">
        <f>((IF(#REF!="","0",3)*#REF!)+(IF(#REF!="","0",3)*#REF!)+(IF(#REF!="","0",3)*#REF!)+(IF(#REF!="","0",3)*#REF!)+(IF(#REF!="","0",3)*#REF!)+(IF(#REF!="","0",3)*#REF!)+(IF(#REF!="","0",3)*#REF!))</f>
        <v>#REF!</v>
      </c>
      <c r="F94" s="19" t="e">
        <f>((IF(#REF!="","0",4)*#REF!)+(IF(#REF!="","0",4)*#REF!)+(IF(#REF!="","0",4)*#REF!)+(IF(#REF!="","0",4)*#REF!)+(IF(#REF!="","0",4)*#REF!)+(IF(#REF!="","0",4)*#REF!)+(IF(#REF!="","0",4)*#REF!))</f>
        <v>#REF!</v>
      </c>
      <c r="G94" s="19" t="e">
        <f>((IF(#REF!="","0",5)*#REF!)+(IF(#REF!="","0",5)*#REF!)+(IF(#REF!="","0",5)*#REF!)+(IF(#REF!="","0",5)*#REF!)+(IF(#REF!="","0",5)*#REF!)+(IF(#REF!="","0",5)*#REF!)+(IF(#REF!="","0",5)*#REF!))</f>
        <v>#REF!</v>
      </c>
      <c r="H94" s="19" t="e">
        <f>((IF(#REF!="","0",6)*#REF!)+(IF(#REF!="","0",6)*#REF!)+(IF(#REF!="","0",6)*#REF!)+(IF(#REF!="","0",6)*#REF!)+(IF(#REF!="","0",6)*#REF!)+(IF(#REF!="","0",6)*#REF!)+(IF(#REF!="","0",6)*#REF!))</f>
        <v>#REF!</v>
      </c>
      <c r="I94" s="19" t="e">
        <f>((IF(#REF!="","0",7)*#REF!)+(IF(#REF!="","0",7)*#REF!)+(IF(#REF!="","0",7)*#REF!)+(IF(#REF!="","0",7)*#REF!)+(IF(#REF!="","0",7)*#REF!)+(IF(#REF!="","0",7)*#REF!)+(IF(#REF!="","0",7)*#REF!))</f>
        <v>#REF!</v>
      </c>
      <c r="J94" s="20" t="e">
        <f>SUM(C94:I94)</f>
        <v>#REF!</v>
      </c>
      <c r="K94" s="17" t="e">
        <f>J94/350</f>
        <v>#REF!</v>
      </c>
      <c r="L94" s="18"/>
    </row>
    <row r="95" spans="1:12" ht="13.8" hidden="1" thickBot="1" x14ac:dyDescent="0.3">
      <c r="B95" s="21"/>
      <c r="C95" s="22"/>
      <c r="D95" s="22"/>
      <c r="E95" s="22"/>
      <c r="F95" s="22"/>
      <c r="G95" s="22"/>
      <c r="H95" s="22"/>
      <c r="I95" s="22"/>
      <c r="J95" s="22" t="e">
        <f>SUM(J93:J94)</f>
        <v>#REF!</v>
      </c>
      <c r="K95" s="23" t="e">
        <f>IF(J95&lt;490,0,J95/700)</f>
        <v>#REF!</v>
      </c>
      <c r="L95" s="18"/>
    </row>
  </sheetData>
  <mergeCells count="104">
    <mergeCell ref="B82:K82"/>
    <mergeCell ref="B83:K83"/>
    <mergeCell ref="B92:K92"/>
    <mergeCell ref="B74:C74"/>
    <mergeCell ref="B75:C75"/>
    <mergeCell ref="D76:G76"/>
    <mergeCell ref="H76:K76"/>
    <mergeCell ref="C79:D79"/>
    <mergeCell ref="E79:G80"/>
    <mergeCell ref="H79:K80"/>
    <mergeCell ref="C80:D80"/>
    <mergeCell ref="B67:C67"/>
    <mergeCell ref="B68:C68"/>
    <mergeCell ref="B69:C69"/>
    <mergeCell ref="B71:C71"/>
    <mergeCell ref="B72:C72"/>
    <mergeCell ref="B73:C73"/>
    <mergeCell ref="B59:C59"/>
    <mergeCell ref="B61:C61"/>
    <mergeCell ref="B62:C62"/>
    <mergeCell ref="B63:C63"/>
    <mergeCell ref="B64:C64"/>
    <mergeCell ref="B66:C66"/>
    <mergeCell ref="C52:F52"/>
    <mergeCell ref="D54:G54"/>
    <mergeCell ref="H54:J54"/>
    <mergeCell ref="B56:C56"/>
    <mergeCell ref="B57:C57"/>
    <mergeCell ref="B58:C58"/>
    <mergeCell ref="C48:F48"/>
    <mergeCell ref="H48:J48"/>
    <mergeCell ref="C49:F49"/>
    <mergeCell ref="H49:J50"/>
    <mergeCell ref="C50:F50"/>
    <mergeCell ref="C51:F51"/>
    <mergeCell ref="B37:C37"/>
    <mergeCell ref="B38:C38"/>
    <mergeCell ref="D39:G39"/>
    <mergeCell ref="H39:K39"/>
    <mergeCell ref="B40:K40"/>
    <mergeCell ref="B41:K41"/>
    <mergeCell ref="D29:G29"/>
    <mergeCell ref="H29:J29"/>
    <mergeCell ref="B31:C31"/>
    <mergeCell ref="B32:C32"/>
    <mergeCell ref="B34:C34"/>
    <mergeCell ref="B35:C35"/>
    <mergeCell ref="B27:F27"/>
    <mergeCell ref="G27:H27"/>
    <mergeCell ref="I27:J27"/>
    <mergeCell ref="B28:C28"/>
    <mergeCell ref="D28:F28"/>
    <mergeCell ref="G28:H28"/>
    <mergeCell ref="I28:J28"/>
    <mergeCell ref="B25:F25"/>
    <mergeCell ref="G25:H25"/>
    <mergeCell ref="I25:J25"/>
    <mergeCell ref="B26:F26"/>
    <mergeCell ref="G26:H26"/>
    <mergeCell ref="I26:J26"/>
    <mergeCell ref="B23:F23"/>
    <mergeCell ref="G23:H23"/>
    <mergeCell ref="I23:J23"/>
    <mergeCell ref="B24:F24"/>
    <mergeCell ref="G24:H24"/>
    <mergeCell ref="I24:J24"/>
    <mergeCell ref="B21:F21"/>
    <mergeCell ref="I21:J21"/>
    <mergeCell ref="B22:C22"/>
    <mergeCell ref="D22:F22"/>
    <mergeCell ref="G22:H22"/>
    <mergeCell ref="I22:J22"/>
    <mergeCell ref="B18:F18"/>
    <mergeCell ref="I18:J18"/>
    <mergeCell ref="B19:F19"/>
    <mergeCell ref="I19:J19"/>
    <mergeCell ref="B20:F20"/>
    <mergeCell ref="I20:J20"/>
    <mergeCell ref="B15:F15"/>
    <mergeCell ref="G15:H15"/>
    <mergeCell ref="I15:J15"/>
    <mergeCell ref="B16:F16"/>
    <mergeCell ref="I16:J16"/>
    <mergeCell ref="B17:F17"/>
    <mergeCell ref="I17:J17"/>
    <mergeCell ref="B9:F9"/>
    <mergeCell ref="B10:F10"/>
    <mergeCell ref="B11:F11"/>
    <mergeCell ref="B12:F12"/>
    <mergeCell ref="B13:F13"/>
    <mergeCell ref="B14:F14"/>
    <mergeCell ref="C5:F5"/>
    <mergeCell ref="B7:F7"/>
    <mergeCell ref="G7:H7"/>
    <mergeCell ref="I7:J7"/>
    <mergeCell ref="B8:F8"/>
    <mergeCell ref="G8:H8"/>
    <mergeCell ref="I8:J8"/>
    <mergeCell ref="C1:F1"/>
    <mergeCell ref="H1:J1"/>
    <mergeCell ref="C2:F2"/>
    <mergeCell ref="H2:J3"/>
    <mergeCell ref="C3:F3"/>
    <mergeCell ref="C4:F4"/>
  </mergeCells>
  <pageMargins left="0.79000000000000015" right="0.39000000000000007" top="0.59" bottom="0.51" header="0.24000000000000002" footer="0.31"/>
  <pageSetup paperSize="9" scale="70" orientation="portrait" r:id="rId1"/>
  <headerFooter alignWithMargins="0">
    <oddHeader>&amp;L&amp;"Tahoma,Corsivo"&amp;11COMUNE DI xxxxxxxxxxxxxxxxxx&amp;C&amp;"Tahoma,Grassetto"&amp;11SCHEDA DI VALUTAZIONE DELLA
 PERFORMANCE INDIVIDUALE</oddHeader>
    <oddFooter>&amp;LFirma compilatore:&amp;CFirma interessato:&amp;RData compilazione</oddFooter>
  </headerFooter>
  <rowBreaks count="1" manualBreakCount="1">
    <brk id="47" min="1" max="10" man="1"/>
  </rowBreaks>
  <colBreaks count="1" manualBreakCount="1">
    <brk id="1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5"/>
  <sheetViews>
    <sheetView topLeftCell="B46" zoomScale="130" zoomScaleNormal="130" zoomScaleSheetLayoutView="91" zoomScalePageLayoutView="90" workbookViewId="0">
      <selection activeCell="B55" sqref="B55"/>
    </sheetView>
  </sheetViews>
  <sheetFormatPr defaultColWidth="8.77734375" defaultRowHeight="13.2" x14ac:dyDescent="0.25"/>
  <cols>
    <col min="1" max="1" width="6.77734375" hidden="1" customWidth="1"/>
    <col min="2" max="2" width="48" customWidth="1"/>
    <col min="3" max="3" width="12.44140625" customWidth="1"/>
    <col min="4" max="4" width="6.44140625" customWidth="1"/>
    <col min="5" max="5" width="6.77734375" customWidth="1"/>
    <col min="6" max="6" width="6.44140625" customWidth="1"/>
    <col min="7" max="10" width="6.77734375" customWidth="1"/>
    <col min="11" max="11" width="12.44140625" customWidth="1"/>
    <col min="12" max="12" width="40.44140625" style="2" bestFit="1" customWidth="1"/>
  </cols>
  <sheetData>
    <row r="1" spans="2:12" ht="15" customHeight="1" x14ac:dyDescent="0.25">
      <c r="B1" s="80" t="s">
        <v>0</v>
      </c>
      <c r="C1" s="164" t="s">
        <v>27</v>
      </c>
      <c r="D1" s="164"/>
      <c r="E1" s="164"/>
      <c r="F1" s="165"/>
      <c r="G1" s="1"/>
      <c r="H1" s="225" t="s">
        <v>1</v>
      </c>
      <c r="I1" s="226"/>
      <c r="J1" s="226"/>
    </row>
    <row r="2" spans="2:12" ht="15" customHeight="1" x14ac:dyDescent="0.25">
      <c r="B2" s="71" t="s">
        <v>2</v>
      </c>
      <c r="C2" s="168"/>
      <c r="D2" s="168"/>
      <c r="E2" s="168"/>
      <c r="F2" s="169"/>
      <c r="G2" s="3"/>
      <c r="H2" s="170">
        <v>2021</v>
      </c>
      <c r="I2" s="171"/>
      <c r="J2" s="172"/>
    </row>
    <row r="3" spans="2:12" ht="15" x14ac:dyDescent="0.25">
      <c r="B3" s="72" t="s">
        <v>3</v>
      </c>
      <c r="C3" s="168" t="s">
        <v>28</v>
      </c>
      <c r="D3" s="168"/>
      <c r="E3" s="168"/>
      <c r="F3" s="169"/>
      <c r="G3" s="4"/>
      <c r="H3" s="173"/>
      <c r="I3" s="174"/>
      <c r="J3" s="175"/>
    </row>
    <row r="4" spans="2:12" ht="21" customHeight="1" x14ac:dyDescent="0.25">
      <c r="B4" s="73" t="s">
        <v>4</v>
      </c>
      <c r="C4" s="178" t="s">
        <v>4</v>
      </c>
      <c r="D4" s="178"/>
      <c r="E4" s="178"/>
      <c r="F4" s="179"/>
      <c r="G4" s="4"/>
      <c r="H4" s="4"/>
      <c r="I4" s="4"/>
      <c r="J4" s="5"/>
    </row>
    <row r="5" spans="2:12" ht="15.6" thickBot="1" x14ac:dyDescent="0.3">
      <c r="B5" s="74" t="s">
        <v>5</v>
      </c>
      <c r="C5" s="217" t="s">
        <v>42</v>
      </c>
      <c r="D5" s="217"/>
      <c r="E5" s="217"/>
      <c r="F5" s="218"/>
      <c r="G5" s="4"/>
      <c r="H5" s="4"/>
      <c r="I5" s="4"/>
      <c r="J5" s="4"/>
    </row>
    <row r="6" spans="2:12" ht="15.6" thickBot="1" x14ac:dyDescent="0.3">
      <c r="B6" s="88"/>
      <c r="C6" s="89"/>
      <c r="D6" s="89"/>
      <c r="E6" s="89"/>
      <c r="F6" s="89"/>
      <c r="G6" s="4"/>
      <c r="H6" s="4"/>
      <c r="I6" s="4"/>
      <c r="J6" s="4"/>
    </row>
    <row r="7" spans="2:12" ht="24" customHeight="1" x14ac:dyDescent="0.25">
      <c r="B7" s="207" t="s">
        <v>31</v>
      </c>
      <c r="C7" s="208"/>
      <c r="D7" s="208"/>
      <c r="E7" s="208"/>
      <c r="F7" s="208"/>
      <c r="G7" s="209"/>
      <c r="H7" s="210"/>
      <c r="I7" s="209" t="s">
        <v>6</v>
      </c>
      <c r="J7" s="211"/>
    </row>
    <row r="8" spans="2:12" x14ac:dyDescent="0.25">
      <c r="B8" s="219" t="s">
        <v>33</v>
      </c>
      <c r="C8" s="220"/>
      <c r="D8" s="220"/>
      <c r="E8" s="220"/>
      <c r="F8" s="221"/>
      <c r="G8" s="222"/>
      <c r="H8" s="222"/>
      <c r="I8" s="223"/>
      <c r="J8" s="224"/>
    </row>
    <row r="9" spans="2:12" x14ac:dyDescent="0.25">
      <c r="B9" s="227">
        <v>1</v>
      </c>
      <c r="C9" s="228"/>
      <c r="D9" s="228"/>
      <c r="E9" s="228"/>
      <c r="F9" s="229"/>
      <c r="G9" s="81"/>
      <c r="H9" s="82"/>
      <c r="I9" s="81"/>
      <c r="J9" s="83"/>
      <c r="K9" s="84"/>
    </row>
    <row r="10" spans="2:12" x14ac:dyDescent="0.25">
      <c r="B10" s="227">
        <v>2</v>
      </c>
      <c r="C10" s="228"/>
      <c r="D10" s="228"/>
      <c r="E10" s="228"/>
      <c r="F10" s="229"/>
      <c r="G10" s="81"/>
      <c r="H10" s="82"/>
      <c r="I10" s="81"/>
      <c r="J10" s="83"/>
    </row>
    <row r="11" spans="2:12" x14ac:dyDescent="0.25">
      <c r="B11" s="227">
        <v>3</v>
      </c>
      <c r="C11" s="228"/>
      <c r="D11" s="228"/>
      <c r="E11" s="228"/>
      <c r="F11" s="229"/>
      <c r="G11" s="81"/>
      <c r="H11" s="82"/>
      <c r="I11" s="81"/>
      <c r="J11" s="83"/>
    </row>
    <row r="12" spans="2:12" x14ac:dyDescent="0.25">
      <c r="B12" s="227"/>
      <c r="C12" s="228"/>
      <c r="D12" s="228"/>
      <c r="E12" s="228"/>
      <c r="F12" s="229"/>
      <c r="G12" s="81"/>
      <c r="H12" s="82"/>
      <c r="I12" s="81"/>
      <c r="J12" s="83"/>
    </row>
    <row r="13" spans="2:12" x14ac:dyDescent="0.25">
      <c r="B13" s="227"/>
      <c r="C13" s="228"/>
      <c r="D13" s="228"/>
      <c r="E13" s="228"/>
      <c r="F13" s="229"/>
      <c r="G13" s="81"/>
      <c r="H13" s="82"/>
      <c r="I13" s="81"/>
      <c r="J13" s="83"/>
    </row>
    <row r="14" spans="2:12" x14ac:dyDescent="0.25">
      <c r="B14" s="227"/>
      <c r="C14" s="228"/>
      <c r="D14" s="228"/>
      <c r="E14" s="228"/>
      <c r="F14" s="229"/>
      <c r="G14" s="81"/>
      <c r="H14" s="82"/>
      <c r="I14" s="81"/>
      <c r="J14" s="83"/>
    </row>
    <row r="15" spans="2:12" s="6" customFormat="1" x14ac:dyDescent="0.25">
      <c r="B15" s="219" t="s">
        <v>36</v>
      </c>
      <c r="C15" s="220"/>
      <c r="D15" s="220"/>
      <c r="E15" s="220"/>
      <c r="F15" s="221"/>
      <c r="G15" s="222"/>
      <c r="H15" s="222"/>
      <c r="I15" s="223"/>
      <c r="J15" s="224"/>
      <c r="L15" s="2"/>
    </row>
    <row r="16" spans="2:12" x14ac:dyDescent="0.25">
      <c r="B16" s="227">
        <v>1</v>
      </c>
      <c r="C16" s="228"/>
      <c r="D16" s="228"/>
      <c r="E16" s="228"/>
      <c r="F16" s="229"/>
      <c r="G16" s="81"/>
      <c r="H16" s="82"/>
      <c r="I16" s="230"/>
      <c r="J16" s="231"/>
    </row>
    <row r="17" spans="1:11" x14ac:dyDescent="0.25">
      <c r="B17" s="227">
        <v>2</v>
      </c>
      <c r="C17" s="228"/>
      <c r="D17" s="228"/>
      <c r="E17" s="228"/>
      <c r="F17" s="229"/>
      <c r="G17" s="81"/>
      <c r="H17" s="82"/>
      <c r="I17" s="230"/>
      <c r="J17" s="231"/>
    </row>
    <row r="18" spans="1:11" x14ac:dyDescent="0.25">
      <c r="B18" s="227">
        <v>3</v>
      </c>
      <c r="C18" s="228"/>
      <c r="D18" s="228"/>
      <c r="E18" s="228"/>
      <c r="F18" s="229"/>
      <c r="G18" s="81"/>
      <c r="H18" s="82"/>
      <c r="I18" s="230"/>
      <c r="J18" s="231"/>
    </row>
    <row r="19" spans="1:11" x14ac:dyDescent="0.25">
      <c r="B19" s="227"/>
      <c r="C19" s="228"/>
      <c r="D19" s="228"/>
      <c r="E19" s="228"/>
      <c r="F19" s="229"/>
      <c r="G19" s="81"/>
      <c r="H19" s="82"/>
      <c r="I19" s="230"/>
      <c r="J19" s="231"/>
    </row>
    <row r="20" spans="1:11" x14ac:dyDescent="0.25">
      <c r="B20" s="227"/>
      <c r="C20" s="228"/>
      <c r="D20" s="228"/>
      <c r="E20" s="228"/>
      <c r="F20" s="229"/>
      <c r="G20" s="81"/>
      <c r="H20" s="82"/>
      <c r="I20" s="230"/>
      <c r="J20" s="231"/>
    </row>
    <row r="21" spans="1:11" x14ac:dyDescent="0.25">
      <c r="B21" s="227"/>
      <c r="C21" s="228"/>
      <c r="D21" s="228"/>
      <c r="E21" s="228"/>
      <c r="F21" s="229"/>
      <c r="G21" s="81"/>
      <c r="H21" s="82"/>
      <c r="I21" s="230"/>
      <c r="J21" s="231"/>
    </row>
    <row r="22" spans="1:11" x14ac:dyDescent="0.25">
      <c r="A22" s="7"/>
      <c r="B22" s="232" t="s">
        <v>34</v>
      </c>
      <c r="C22" s="233"/>
      <c r="D22" s="234" t="s">
        <v>7</v>
      </c>
      <c r="E22" s="234"/>
      <c r="F22" s="234"/>
      <c r="G22" s="222" t="s">
        <v>35</v>
      </c>
      <c r="H22" s="222"/>
      <c r="I22" s="223" t="s">
        <v>6</v>
      </c>
      <c r="J22" s="224"/>
    </row>
    <row r="23" spans="1:11" x14ac:dyDescent="0.25">
      <c r="A23" s="7"/>
      <c r="B23" s="227">
        <v>1</v>
      </c>
      <c r="C23" s="228"/>
      <c r="D23" s="228"/>
      <c r="E23" s="228"/>
      <c r="F23" s="229"/>
      <c r="G23" s="230"/>
      <c r="H23" s="231"/>
      <c r="I23" s="230"/>
      <c r="J23" s="231"/>
    </row>
    <row r="24" spans="1:11" x14ac:dyDescent="0.25">
      <c r="A24" s="7"/>
      <c r="B24" s="227">
        <v>2</v>
      </c>
      <c r="C24" s="228"/>
      <c r="D24" s="228"/>
      <c r="E24" s="228"/>
      <c r="F24" s="229"/>
      <c r="G24" s="230"/>
      <c r="H24" s="231"/>
      <c r="I24" s="230"/>
      <c r="J24" s="231"/>
    </row>
    <row r="25" spans="1:11" x14ac:dyDescent="0.25">
      <c r="A25" s="7"/>
      <c r="B25" s="227">
        <v>3</v>
      </c>
      <c r="C25" s="228"/>
      <c r="D25" s="228"/>
      <c r="E25" s="228"/>
      <c r="F25" s="229"/>
      <c r="G25" s="230"/>
      <c r="H25" s="231"/>
      <c r="I25" s="230"/>
      <c r="J25" s="231"/>
    </row>
    <row r="26" spans="1:11" x14ac:dyDescent="0.25">
      <c r="A26" s="7"/>
      <c r="B26" s="235"/>
      <c r="C26" s="236"/>
      <c r="D26" s="236"/>
      <c r="E26" s="236"/>
      <c r="F26" s="237"/>
      <c r="G26" s="230"/>
      <c r="H26" s="231"/>
      <c r="I26" s="230"/>
      <c r="J26" s="231"/>
    </row>
    <row r="27" spans="1:11" x14ac:dyDescent="0.25">
      <c r="A27" s="7"/>
      <c r="B27" s="235"/>
      <c r="C27" s="236"/>
      <c r="D27" s="236"/>
      <c r="E27" s="236"/>
      <c r="F27" s="237"/>
      <c r="G27" s="230"/>
      <c r="H27" s="231"/>
      <c r="I27" s="230"/>
      <c r="J27" s="231"/>
    </row>
    <row r="28" spans="1:11" ht="5.0999999999999996" customHeight="1" thickBot="1" x14ac:dyDescent="0.3">
      <c r="A28" s="7"/>
      <c r="B28" s="238"/>
      <c r="C28" s="239"/>
      <c r="D28" s="240"/>
      <c r="E28" s="240"/>
      <c r="F28" s="240"/>
      <c r="G28" s="241"/>
      <c r="H28" s="241"/>
      <c r="I28" s="242"/>
      <c r="J28" s="242"/>
    </row>
    <row r="29" spans="1:11" ht="35.25" customHeight="1" thickBot="1" x14ac:dyDescent="0.3">
      <c r="A29" s="8"/>
      <c r="B29" s="38" t="s">
        <v>40</v>
      </c>
      <c r="C29" s="39" t="s">
        <v>44</v>
      </c>
      <c r="D29" s="196" t="s">
        <v>22</v>
      </c>
      <c r="E29" s="196"/>
      <c r="F29" s="196"/>
      <c r="G29" s="197"/>
      <c r="H29" s="198">
        <v>0.51</v>
      </c>
      <c r="I29" s="199"/>
      <c r="J29" s="200"/>
    </row>
    <row r="30" spans="1:11" ht="35.25" customHeight="1" thickBot="1" x14ac:dyDescent="0.3">
      <c r="A30" s="8"/>
      <c r="B30" s="42" t="s">
        <v>33</v>
      </c>
      <c r="C30" s="43">
        <v>20</v>
      </c>
      <c r="D30" s="44">
        <v>1</v>
      </c>
      <c r="E30" s="44">
        <v>2</v>
      </c>
      <c r="F30" s="44">
        <v>3</v>
      </c>
      <c r="G30" s="45">
        <v>4</v>
      </c>
      <c r="H30" s="46">
        <v>5</v>
      </c>
      <c r="I30" s="46">
        <v>6</v>
      </c>
      <c r="J30" s="46">
        <v>7</v>
      </c>
      <c r="K30" s="37">
        <f>SUM(D32:J32)</f>
        <v>0</v>
      </c>
    </row>
    <row r="31" spans="1:11" ht="33" customHeight="1" thickBot="1" x14ac:dyDescent="0.3">
      <c r="A31" s="8"/>
      <c r="B31" s="154"/>
      <c r="C31" s="154"/>
      <c r="D31" s="27"/>
      <c r="E31" s="27"/>
      <c r="F31" s="27"/>
      <c r="G31" s="28"/>
      <c r="H31" s="24" t="s">
        <v>21</v>
      </c>
      <c r="I31" s="24"/>
      <c r="J31" s="24"/>
    </row>
    <row r="32" spans="1:11" ht="18" hidden="1" customHeight="1" thickBot="1" x14ac:dyDescent="0.3">
      <c r="A32" s="8"/>
      <c r="B32" s="182"/>
      <c r="C32" s="182"/>
      <c r="D32" s="29" t="str">
        <f>((IF(D31="X",D30,"0")))</f>
        <v>0</v>
      </c>
      <c r="E32" s="29" t="str">
        <f>((IF(E31="X",E30,"0")))</f>
        <v>0</v>
      </c>
      <c r="F32" s="29" t="str">
        <f>((IF(F31="X",F30,"0")))</f>
        <v>0</v>
      </c>
      <c r="G32" s="30" t="str">
        <f>((IF(G31="X",G30,"0")))</f>
        <v>0</v>
      </c>
      <c r="H32" s="32" t="str">
        <f>(IF(H31="X",H30,"0"))</f>
        <v>0</v>
      </c>
      <c r="I32" s="32" t="str">
        <f>(IF(I31="X",I30,"0"))</f>
        <v>0</v>
      </c>
      <c r="J32" s="32" t="str">
        <f>(IF(J31="X",J30,"0"))</f>
        <v>0</v>
      </c>
    </row>
    <row r="33" spans="1:11" ht="35.25" customHeight="1" thickBot="1" x14ac:dyDescent="0.3">
      <c r="A33" s="8"/>
      <c r="B33" s="40" t="s">
        <v>36</v>
      </c>
      <c r="C33" s="41">
        <v>16</v>
      </c>
      <c r="D33" s="44">
        <v>1</v>
      </c>
      <c r="E33" s="44">
        <v>2</v>
      </c>
      <c r="F33" s="44">
        <v>3</v>
      </c>
      <c r="G33" s="45">
        <v>4</v>
      </c>
      <c r="H33" s="46">
        <v>5</v>
      </c>
      <c r="I33" s="46">
        <v>6</v>
      </c>
      <c r="J33" s="46">
        <v>7</v>
      </c>
      <c r="K33" s="37">
        <f>SUM(D35:J35)</f>
        <v>0</v>
      </c>
    </row>
    <row r="34" spans="1:11" s="2" customFormat="1" ht="34.5" customHeight="1" thickBot="1" x14ac:dyDescent="0.3">
      <c r="A34" s="8"/>
      <c r="B34" s="154"/>
      <c r="C34" s="154"/>
      <c r="D34" s="27"/>
      <c r="E34" s="27"/>
      <c r="F34" s="27"/>
      <c r="G34" s="28"/>
      <c r="H34" s="24"/>
      <c r="I34" s="24"/>
      <c r="J34" s="24"/>
      <c r="K34"/>
    </row>
    <row r="35" spans="1:11" s="2" customFormat="1" ht="18" hidden="1" customHeight="1" thickBot="1" x14ac:dyDescent="0.3">
      <c r="A35" s="8"/>
      <c r="B35" s="182"/>
      <c r="C35" s="182"/>
      <c r="D35" s="29" t="str">
        <f>((IF(D34="X",D33,"0")))</f>
        <v>0</v>
      </c>
      <c r="E35" s="29" t="str">
        <f t="shared" ref="E35" si="0">((IF(E34="X",E33,"0")))</f>
        <v>0</v>
      </c>
      <c r="F35" s="29" t="str">
        <f>((IF(F34="X",F33,"0")))</f>
        <v>0</v>
      </c>
      <c r="G35" s="30" t="str">
        <f>((IF(G34="X",G33,"0")))</f>
        <v>0</v>
      </c>
      <c r="H35" s="32" t="str">
        <f>((IF(H34="X",H33,"0")))</f>
        <v>0</v>
      </c>
      <c r="I35" s="32" t="str">
        <f>((IF(I34="X",I33,"0")))</f>
        <v>0</v>
      </c>
      <c r="J35" s="32" t="str">
        <f>((IF(J34="X",J33,"0")))</f>
        <v>0</v>
      </c>
      <c r="K35"/>
    </row>
    <row r="36" spans="1:11" s="2" customFormat="1" ht="35.25" customHeight="1" thickBot="1" x14ac:dyDescent="0.25">
      <c r="A36" s="8"/>
      <c r="B36" s="40" t="s">
        <v>34</v>
      </c>
      <c r="C36" s="41">
        <v>15</v>
      </c>
      <c r="D36" s="44">
        <v>1</v>
      </c>
      <c r="E36" s="44">
        <v>2</v>
      </c>
      <c r="F36" s="44">
        <v>3</v>
      </c>
      <c r="G36" s="45">
        <v>4</v>
      </c>
      <c r="H36" s="46">
        <v>5</v>
      </c>
      <c r="I36" s="46">
        <v>6</v>
      </c>
      <c r="J36" s="46">
        <v>7</v>
      </c>
      <c r="K36" s="37">
        <f>SUM(D38:J38)</f>
        <v>0</v>
      </c>
    </row>
    <row r="37" spans="1:11" s="2" customFormat="1" ht="33" customHeight="1" thickBot="1" x14ac:dyDescent="0.3">
      <c r="A37" s="8"/>
      <c r="B37" s="154"/>
      <c r="C37" s="154"/>
      <c r="D37" s="27"/>
      <c r="E37" s="27"/>
      <c r="F37" s="27"/>
      <c r="G37" s="28"/>
      <c r="H37" s="24"/>
      <c r="I37" s="24"/>
      <c r="J37" s="24"/>
      <c r="K37"/>
    </row>
    <row r="38" spans="1:11" s="2" customFormat="1" ht="12" hidden="1" customHeight="1" thickBot="1" x14ac:dyDescent="0.3">
      <c r="A38" s="8"/>
      <c r="B38" s="136"/>
      <c r="C38" s="136"/>
      <c r="D38" s="34" t="str">
        <f>((IF(D37="X",D36,"0")))</f>
        <v>0</v>
      </c>
      <c r="E38" s="34" t="str">
        <f t="shared" ref="E38:F38" si="1">((IF(E37="X",E36,"0")))</f>
        <v>0</v>
      </c>
      <c r="F38" s="34" t="str">
        <f t="shared" si="1"/>
        <v>0</v>
      </c>
      <c r="G38" s="35" t="str">
        <f>((IF(G37="X",G36,"0")))</f>
        <v>0</v>
      </c>
      <c r="H38" s="36" t="str">
        <f>((IF(H37="X",H36,"0")))</f>
        <v>0</v>
      </c>
      <c r="I38" s="36" t="str">
        <f t="shared" ref="I38:J38" si="2">((IF(I37="X",I36,"0")))</f>
        <v>0</v>
      </c>
      <c r="J38" s="36" t="str">
        <f t="shared" si="2"/>
        <v>0</v>
      </c>
      <c r="K38"/>
    </row>
    <row r="39" spans="1:11" s="12" customFormat="1" ht="45" customHeight="1" thickBot="1" x14ac:dyDescent="0.3">
      <c r="B39" s="68" t="s">
        <v>41</v>
      </c>
      <c r="C39" s="69">
        <f>C36+C33+C30</f>
        <v>51</v>
      </c>
      <c r="D39" s="176">
        <f>(K30*C30)+(K33*C33)+(K36*C36)</f>
        <v>0</v>
      </c>
      <c r="E39" s="177"/>
      <c r="F39" s="177"/>
      <c r="G39" s="177"/>
      <c r="H39" s="161">
        <f>D39/(C39*7)</f>
        <v>0</v>
      </c>
      <c r="I39" s="162"/>
      <c r="J39" s="162"/>
      <c r="K39" s="163"/>
    </row>
    <row r="40" spans="1:11" s="70" customFormat="1" ht="13.8" thickBot="1" x14ac:dyDescent="0.3">
      <c r="B40" s="243" t="s">
        <v>9</v>
      </c>
      <c r="C40" s="244"/>
      <c r="D40" s="244"/>
      <c r="E40" s="244"/>
      <c r="F40" s="244"/>
      <c r="G40" s="244"/>
      <c r="H40" s="244"/>
      <c r="I40" s="244"/>
      <c r="J40" s="244"/>
      <c r="K40" s="245"/>
    </row>
    <row r="41" spans="1:11" s="70" customFormat="1" ht="25.5" customHeight="1" x14ac:dyDescent="0.25">
      <c r="B41" s="129" t="s">
        <v>30</v>
      </c>
      <c r="C41" s="130"/>
      <c r="D41" s="130"/>
      <c r="E41" s="130"/>
      <c r="F41" s="130"/>
      <c r="G41" s="130"/>
      <c r="H41" s="130"/>
      <c r="I41" s="130"/>
      <c r="J41" s="130"/>
      <c r="K41" s="131"/>
    </row>
    <row r="42" spans="1:11" s="70" customFormat="1" x14ac:dyDescent="0.25">
      <c r="B42" s="63"/>
      <c r="C42" s="33"/>
      <c r="D42" s="33"/>
      <c r="E42" s="33"/>
      <c r="F42" s="33"/>
      <c r="G42" s="33"/>
      <c r="H42" s="33"/>
      <c r="I42" s="33"/>
      <c r="J42" s="33"/>
      <c r="K42" s="64"/>
    </row>
    <row r="43" spans="1:11" s="70" customFormat="1" x14ac:dyDescent="0.25">
      <c r="B43" s="63"/>
      <c r="C43" s="33"/>
      <c r="D43" s="33"/>
      <c r="E43" s="33"/>
      <c r="F43" s="33"/>
      <c r="G43" s="33"/>
      <c r="H43" s="33"/>
      <c r="I43" s="33"/>
      <c r="J43" s="33"/>
      <c r="K43" s="64"/>
    </row>
    <row r="44" spans="1:11" s="70" customFormat="1" x14ac:dyDescent="0.25">
      <c r="B44" s="63"/>
      <c r="C44" s="33"/>
      <c r="D44" s="33"/>
      <c r="E44" s="33"/>
      <c r="F44" s="33"/>
      <c r="G44" s="33"/>
      <c r="H44" s="33"/>
      <c r="I44" s="33"/>
      <c r="J44" s="33"/>
      <c r="K44" s="64"/>
    </row>
    <row r="45" spans="1:11" s="70" customFormat="1" x14ac:dyDescent="0.25">
      <c r="B45" s="63"/>
      <c r="C45" s="33"/>
      <c r="D45" s="33"/>
      <c r="E45" s="33"/>
      <c r="F45" s="33"/>
      <c r="G45" s="33"/>
      <c r="H45" s="33"/>
      <c r="I45" s="33"/>
      <c r="J45" s="33"/>
      <c r="K45" s="64"/>
    </row>
    <row r="46" spans="1:11" s="70" customFormat="1" x14ac:dyDescent="0.25">
      <c r="B46" s="63"/>
      <c r="C46" s="33"/>
      <c r="D46" s="33"/>
      <c r="E46" s="33"/>
      <c r="F46" s="33"/>
      <c r="G46" s="33"/>
      <c r="H46" s="33"/>
      <c r="I46" s="33"/>
      <c r="J46" s="33"/>
      <c r="K46" s="64"/>
    </row>
    <row r="47" spans="1:11" s="12" customFormat="1" ht="13.8" thickBot="1" x14ac:dyDescent="0.3">
      <c r="B47" s="65"/>
      <c r="C47" s="66"/>
      <c r="D47" s="66"/>
      <c r="E47" s="66"/>
      <c r="F47" s="66"/>
      <c r="G47" s="66"/>
      <c r="H47" s="66"/>
      <c r="I47" s="66"/>
      <c r="J47" s="66"/>
      <c r="K47" s="67"/>
    </row>
    <row r="48" spans="1:11" s="12" customFormat="1" ht="15" x14ac:dyDescent="0.25">
      <c r="B48" s="80" t="s">
        <v>0</v>
      </c>
      <c r="C48" s="164" t="s">
        <v>27</v>
      </c>
      <c r="D48" s="164"/>
      <c r="E48" s="164"/>
      <c r="F48" s="165"/>
      <c r="G48" s="33"/>
      <c r="H48" s="225" t="s">
        <v>1</v>
      </c>
      <c r="I48" s="226"/>
      <c r="J48" s="226"/>
      <c r="K48"/>
    </row>
    <row r="49" spans="1:11" s="12" customFormat="1" ht="13.8" x14ac:dyDescent="0.25">
      <c r="B49" s="71" t="s">
        <v>2</v>
      </c>
      <c r="C49" s="168"/>
      <c r="D49" s="168"/>
      <c r="E49" s="168"/>
      <c r="F49" s="169"/>
      <c r="G49" s="33"/>
      <c r="H49" s="170">
        <f>H2</f>
        <v>2021</v>
      </c>
      <c r="I49" s="171"/>
      <c r="J49" s="172"/>
      <c r="K49"/>
    </row>
    <row r="50" spans="1:11" s="12" customFormat="1" ht="13.8" x14ac:dyDescent="0.25">
      <c r="B50" s="72" t="s">
        <v>3</v>
      </c>
      <c r="C50" s="168" t="str">
        <f>C3</f>
        <v>Nome Cognome</v>
      </c>
      <c r="D50" s="168"/>
      <c r="E50" s="168"/>
      <c r="F50" s="169"/>
      <c r="G50" s="33"/>
      <c r="H50" s="173"/>
      <c r="I50" s="174"/>
      <c r="J50" s="175"/>
      <c r="K50"/>
    </row>
    <row r="51" spans="1:11" s="12" customFormat="1" ht="13.8" x14ac:dyDescent="0.25">
      <c r="B51" s="73" t="s">
        <v>4</v>
      </c>
      <c r="C51" s="178" t="str">
        <f>C4</f>
        <v>Categoria</v>
      </c>
      <c r="D51" s="178"/>
      <c r="E51" s="178"/>
      <c r="F51" s="179"/>
      <c r="G51" s="33"/>
      <c r="H51" s="33"/>
      <c r="I51" s="33"/>
      <c r="J51" s="33"/>
      <c r="K51"/>
    </row>
    <row r="52" spans="1:11" s="12" customFormat="1" ht="14.4" thickBot="1" x14ac:dyDescent="0.3">
      <c r="B52" s="74" t="s">
        <v>5</v>
      </c>
      <c r="C52" s="217" t="str">
        <f>C5</f>
        <v>Operaio</v>
      </c>
      <c r="D52" s="217"/>
      <c r="E52" s="217"/>
      <c r="F52" s="218"/>
      <c r="G52" s="33"/>
      <c r="H52" s="33"/>
      <c r="I52" s="33"/>
      <c r="J52" s="33"/>
      <c r="K52"/>
    </row>
    <row r="53" spans="1:11" s="12" customFormat="1" ht="13.8" thickBot="1" x14ac:dyDescent="0.3">
      <c r="B53" s="63"/>
      <c r="C53" s="33"/>
      <c r="D53" s="33"/>
      <c r="E53" s="33"/>
      <c r="F53" s="33"/>
      <c r="G53" s="33"/>
      <c r="H53" s="33"/>
      <c r="I53" s="33"/>
      <c r="J53" s="33"/>
      <c r="K53"/>
    </row>
    <row r="54" spans="1:11" s="2" customFormat="1" ht="43.05" customHeight="1" thickBot="1" x14ac:dyDescent="0.3">
      <c r="A54" s="9"/>
      <c r="B54" s="75" t="s">
        <v>23</v>
      </c>
      <c r="C54" s="76" t="s">
        <v>45</v>
      </c>
      <c r="D54" s="156" t="s">
        <v>22</v>
      </c>
      <c r="E54" s="156"/>
      <c r="F54" s="156"/>
      <c r="G54" s="157"/>
      <c r="H54" s="158">
        <v>0.49</v>
      </c>
      <c r="I54" s="159"/>
      <c r="J54" s="160"/>
      <c r="K54"/>
    </row>
    <row r="55" spans="1:11" s="2" customFormat="1" ht="35.25" customHeight="1" thickBot="1" x14ac:dyDescent="0.25">
      <c r="A55" s="8"/>
      <c r="B55" s="47" t="s">
        <v>37</v>
      </c>
      <c r="C55" s="48">
        <v>14</v>
      </c>
      <c r="D55" s="52">
        <v>1</v>
      </c>
      <c r="E55" s="52">
        <v>2</v>
      </c>
      <c r="F55" s="52">
        <v>3</v>
      </c>
      <c r="G55" s="53">
        <v>4</v>
      </c>
      <c r="H55" s="54">
        <v>5</v>
      </c>
      <c r="I55" s="54">
        <v>6</v>
      </c>
      <c r="J55" s="55">
        <v>7</v>
      </c>
      <c r="K55" s="26">
        <f>SUM(D59:J59)/3</f>
        <v>0</v>
      </c>
    </row>
    <row r="56" spans="1:11" s="2" customFormat="1" ht="35.25" customHeight="1" x14ac:dyDescent="0.25">
      <c r="A56" s="8"/>
      <c r="B56" s="154" t="s">
        <v>63</v>
      </c>
      <c r="C56" s="154"/>
      <c r="D56" s="27"/>
      <c r="E56" s="27"/>
      <c r="F56" s="27"/>
      <c r="G56" s="28"/>
      <c r="H56" s="24"/>
      <c r="I56" s="24"/>
      <c r="J56" s="24"/>
      <c r="K56"/>
    </row>
    <row r="57" spans="1:11" s="2" customFormat="1" ht="35.25" customHeight="1" x14ac:dyDescent="0.25">
      <c r="A57" s="8"/>
      <c r="B57" s="154" t="s">
        <v>64</v>
      </c>
      <c r="C57" s="154"/>
      <c r="D57" s="27"/>
      <c r="E57" s="27"/>
      <c r="F57" s="27"/>
      <c r="G57" s="28"/>
      <c r="H57" s="24"/>
      <c r="I57" s="24"/>
      <c r="J57" s="24"/>
      <c r="K57"/>
    </row>
    <row r="58" spans="1:11" s="2" customFormat="1" ht="42.75" customHeight="1" thickBot="1" x14ac:dyDescent="0.3">
      <c r="A58" s="8"/>
      <c r="B58" s="154" t="s">
        <v>69</v>
      </c>
      <c r="C58" s="154"/>
      <c r="D58" s="27"/>
      <c r="E58" s="27"/>
      <c r="F58" s="27"/>
      <c r="G58" s="28"/>
      <c r="H58" s="24"/>
      <c r="I58" s="24"/>
      <c r="J58" s="24"/>
      <c r="K58"/>
    </row>
    <row r="59" spans="1:11" s="2" customFormat="1" ht="13.05" hidden="1" customHeight="1" thickBot="1" x14ac:dyDescent="0.3">
      <c r="A59" s="8"/>
      <c r="B59" s="136"/>
      <c r="C59" s="136"/>
      <c r="D59" s="34">
        <f>((IF(D56="X",D55,"0")+(IF(D57="X",D55,"0")+IF(D58="X",D55,"0"))))</f>
        <v>0</v>
      </c>
      <c r="E59" s="34">
        <f t="shared" ref="E59:J59" si="3">((IF(E56="X",E55,"0")+(IF(E57="X",E55,"0")+IF(E58="X",E55,"0"))))</f>
        <v>0</v>
      </c>
      <c r="F59" s="34">
        <f t="shared" si="3"/>
        <v>0</v>
      </c>
      <c r="G59" s="35">
        <f t="shared" si="3"/>
        <v>0</v>
      </c>
      <c r="H59" s="36">
        <f t="shared" si="3"/>
        <v>0</v>
      </c>
      <c r="I59" s="36">
        <f t="shared" si="3"/>
        <v>0</v>
      </c>
      <c r="J59" s="36">
        <f t="shared" si="3"/>
        <v>0</v>
      </c>
      <c r="K59"/>
    </row>
    <row r="60" spans="1:11" s="2" customFormat="1" ht="35.25" customHeight="1" thickBot="1" x14ac:dyDescent="0.25">
      <c r="A60" s="8"/>
      <c r="B60" s="50" t="s">
        <v>43</v>
      </c>
      <c r="C60" s="51">
        <v>12</v>
      </c>
      <c r="D60" s="52">
        <v>1</v>
      </c>
      <c r="E60" s="52">
        <v>2</v>
      </c>
      <c r="F60" s="52">
        <v>3</v>
      </c>
      <c r="G60" s="53">
        <v>4</v>
      </c>
      <c r="H60" s="54">
        <v>5</v>
      </c>
      <c r="I60" s="54">
        <v>6</v>
      </c>
      <c r="J60" s="55">
        <v>7</v>
      </c>
      <c r="K60" s="26">
        <f>SUM(D64:J64)/3</f>
        <v>0</v>
      </c>
    </row>
    <row r="61" spans="1:11" s="2" customFormat="1" ht="35.1" customHeight="1" x14ac:dyDescent="0.25">
      <c r="A61" s="8"/>
      <c r="B61" s="155" t="s">
        <v>58</v>
      </c>
      <c r="C61" s="155"/>
      <c r="D61" s="31"/>
      <c r="E61" s="31"/>
      <c r="F61" s="31"/>
      <c r="G61" s="49"/>
      <c r="H61" s="25"/>
      <c r="I61" s="25"/>
      <c r="J61" s="24"/>
      <c r="K61"/>
    </row>
    <row r="62" spans="1:11" s="2" customFormat="1" ht="35.1" customHeight="1" x14ac:dyDescent="0.25">
      <c r="A62" s="8"/>
      <c r="B62" s="135" t="s">
        <v>70</v>
      </c>
      <c r="C62" s="135"/>
      <c r="D62" s="27"/>
      <c r="E62" s="27"/>
      <c r="F62" s="27"/>
      <c r="G62" s="28"/>
      <c r="H62" s="24"/>
      <c r="I62" s="24"/>
      <c r="J62" s="24"/>
      <c r="K62"/>
    </row>
    <row r="63" spans="1:11" s="2" customFormat="1" ht="35.1" customHeight="1" thickBot="1" x14ac:dyDescent="0.3">
      <c r="A63" s="8"/>
      <c r="B63" s="154" t="s">
        <v>71</v>
      </c>
      <c r="C63" s="154"/>
      <c r="D63" s="27"/>
      <c r="E63" s="27"/>
      <c r="F63" s="27"/>
      <c r="G63" s="28"/>
      <c r="H63" s="24"/>
      <c r="I63" s="24"/>
      <c r="J63" s="24"/>
      <c r="K63"/>
    </row>
    <row r="64" spans="1:11" s="2" customFormat="1" ht="13.8" hidden="1" thickBot="1" x14ac:dyDescent="0.3">
      <c r="A64" s="8"/>
      <c r="B64" s="136"/>
      <c r="C64" s="136"/>
      <c r="D64" s="34">
        <f>((IF(D61="X",D60,"0")+(IF(D62="X",D60,"0")+IF(D63="X",D60,"0"))))</f>
        <v>0</v>
      </c>
      <c r="E64" s="34">
        <f t="shared" ref="E64:J64" si="4">((IF(E61="X",E60,"0")+(IF(E62="X",E60,"0")+IF(E63="X",E60,"0"))))</f>
        <v>0</v>
      </c>
      <c r="F64" s="34">
        <f t="shared" si="4"/>
        <v>0</v>
      </c>
      <c r="G64" s="35">
        <f t="shared" si="4"/>
        <v>0</v>
      </c>
      <c r="H64" s="36">
        <f t="shared" si="4"/>
        <v>0</v>
      </c>
      <c r="I64" s="36">
        <f t="shared" si="4"/>
        <v>0</v>
      </c>
      <c r="J64" s="36">
        <f t="shared" si="4"/>
        <v>0</v>
      </c>
      <c r="K64"/>
    </row>
    <row r="65" spans="1:11" s="2" customFormat="1" ht="35.25" customHeight="1" thickBot="1" x14ac:dyDescent="0.25">
      <c r="A65" s="8"/>
      <c r="B65" s="50" t="s">
        <v>25</v>
      </c>
      <c r="C65" s="51">
        <v>11</v>
      </c>
      <c r="D65" s="52">
        <v>1</v>
      </c>
      <c r="E65" s="52">
        <v>2</v>
      </c>
      <c r="F65" s="52">
        <v>3</v>
      </c>
      <c r="G65" s="53">
        <v>4</v>
      </c>
      <c r="H65" s="54">
        <v>5</v>
      </c>
      <c r="I65" s="54">
        <v>6</v>
      </c>
      <c r="J65" s="55">
        <v>7</v>
      </c>
      <c r="K65" s="26">
        <f>SUM(D69:J69)/3</f>
        <v>0</v>
      </c>
    </row>
    <row r="66" spans="1:11" s="2" customFormat="1" ht="35.1" customHeight="1" x14ac:dyDescent="0.25">
      <c r="A66" s="8"/>
      <c r="B66" s="155" t="s">
        <v>78</v>
      </c>
      <c r="C66" s="155"/>
      <c r="D66" s="31"/>
      <c r="E66" s="31"/>
      <c r="F66" s="31"/>
      <c r="G66" s="49"/>
      <c r="H66" s="25"/>
      <c r="I66" s="25"/>
      <c r="J66" s="24"/>
      <c r="K66"/>
    </row>
    <row r="67" spans="1:11" s="2" customFormat="1" ht="35.1" customHeight="1" x14ac:dyDescent="0.25">
      <c r="A67" s="8"/>
      <c r="B67" s="154" t="s">
        <v>80</v>
      </c>
      <c r="C67" s="154"/>
      <c r="D67" s="27"/>
      <c r="E67" s="27"/>
      <c r="F67" s="27"/>
      <c r="G67" s="28"/>
      <c r="H67" s="24"/>
      <c r="I67" s="24"/>
      <c r="J67" s="24"/>
      <c r="K67"/>
    </row>
    <row r="68" spans="1:11" s="2" customFormat="1" ht="35.1" customHeight="1" thickBot="1" x14ac:dyDescent="0.3">
      <c r="A68" s="8"/>
      <c r="B68" s="154" t="s">
        <v>59</v>
      </c>
      <c r="C68" s="154"/>
      <c r="D68" s="27"/>
      <c r="E68" s="27"/>
      <c r="F68" s="27"/>
      <c r="G68" s="28"/>
      <c r="H68" s="24"/>
      <c r="I68" s="24"/>
      <c r="J68" s="24"/>
      <c r="K68"/>
    </row>
    <row r="69" spans="1:11" s="2" customFormat="1" ht="12" hidden="1" customHeight="1" thickBot="1" x14ac:dyDescent="0.3">
      <c r="A69" s="8"/>
      <c r="B69" s="136"/>
      <c r="C69" s="136"/>
      <c r="D69" s="34">
        <f t="shared" ref="D69:J69" si="5">((IF(D66="X",D65,"0")+IF(D67="X",D65,"0")+(IF(D68="X",D65,"0"))))</f>
        <v>0</v>
      </c>
      <c r="E69" s="34">
        <f t="shared" si="5"/>
        <v>0</v>
      </c>
      <c r="F69" s="34">
        <f t="shared" si="5"/>
        <v>0</v>
      </c>
      <c r="G69" s="35">
        <f t="shared" si="5"/>
        <v>0</v>
      </c>
      <c r="H69" s="36">
        <f t="shared" si="5"/>
        <v>0</v>
      </c>
      <c r="I69" s="36">
        <f t="shared" si="5"/>
        <v>0</v>
      </c>
      <c r="J69" s="36">
        <f t="shared" si="5"/>
        <v>0</v>
      </c>
      <c r="K69"/>
    </row>
    <row r="70" spans="1:11" s="2" customFormat="1" ht="35.25" customHeight="1" thickBot="1" x14ac:dyDescent="0.25">
      <c r="A70" s="8"/>
      <c r="B70" s="50" t="s">
        <v>38</v>
      </c>
      <c r="C70" s="51">
        <v>12</v>
      </c>
      <c r="D70" s="52">
        <v>1</v>
      </c>
      <c r="E70" s="52">
        <v>2</v>
      </c>
      <c r="F70" s="52">
        <v>3</v>
      </c>
      <c r="G70" s="53">
        <v>4</v>
      </c>
      <c r="H70" s="54">
        <v>5</v>
      </c>
      <c r="I70" s="54">
        <v>6</v>
      </c>
      <c r="J70" s="55">
        <v>7</v>
      </c>
      <c r="K70" s="26">
        <f>SUM(D75:J75)/4</f>
        <v>0</v>
      </c>
    </row>
    <row r="71" spans="1:11" s="2" customFormat="1" ht="35.1" customHeight="1" x14ac:dyDescent="0.25">
      <c r="A71" s="8"/>
      <c r="B71" s="212" t="s">
        <v>55</v>
      </c>
      <c r="C71" s="213"/>
      <c r="D71" s="31"/>
      <c r="E71" s="31"/>
      <c r="F71" s="31"/>
      <c r="G71" s="49"/>
      <c r="H71" s="25"/>
      <c r="I71" s="25"/>
      <c r="J71" s="24"/>
      <c r="K71"/>
    </row>
    <row r="72" spans="1:11" s="2" customFormat="1" ht="35.1" customHeight="1" x14ac:dyDescent="0.25">
      <c r="A72" s="8"/>
      <c r="B72" s="135" t="s">
        <v>72</v>
      </c>
      <c r="C72" s="135"/>
      <c r="D72" s="27"/>
      <c r="E72" s="27"/>
      <c r="F72" s="27"/>
      <c r="G72" s="28"/>
      <c r="H72" s="24"/>
      <c r="I72" s="24"/>
      <c r="J72" s="24"/>
      <c r="K72"/>
    </row>
    <row r="73" spans="1:11" s="2" customFormat="1" ht="35.1" customHeight="1" x14ac:dyDescent="0.25">
      <c r="A73" s="8"/>
      <c r="B73" s="135" t="s">
        <v>73</v>
      </c>
      <c r="C73" s="135"/>
      <c r="D73" s="27"/>
      <c r="E73" s="27"/>
      <c r="F73" s="27"/>
      <c r="G73" s="28"/>
      <c r="H73" s="24"/>
      <c r="I73" s="24"/>
      <c r="J73" s="24"/>
      <c r="K73"/>
    </row>
    <row r="74" spans="1:11" s="2" customFormat="1" ht="35.1" customHeight="1" thickBot="1" x14ac:dyDescent="0.3">
      <c r="A74" s="8"/>
      <c r="B74" s="135" t="s">
        <v>53</v>
      </c>
      <c r="C74" s="135"/>
      <c r="D74" s="85"/>
      <c r="E74" s="85"/>
      <c r="F74" s="85"/>
      <c r="G74" s="86"/>
      <c r="H74" s="87"/>
      <c r="I74" s="87"/>
      <c r="J74" s="87"/>
      <c r="K74"/>
    </row>
    <row r="75" spans="1:11" s="2" customFormat="1" ht="12" hidden="1" customHeight="1" thickBot="1" x14ac:dyDescent="0.3">
      <c r="A75" s="8"/>
      <c r="B75" s="136"/>
      <c r="C75" s="136"/>
      <c r="D75" s="34">
        <f>((IF(D71="X",D70,"0")+IF(D72="X",D70,"0")+(IF(D73="X",D70,"0")+(IF(D74="X",D70,"0")))))</f>
        <v>0</v>
      </c>
      <c r="E75" s="34">
        <f t="shared" ref="E75" si="6">((IF(E71="X",E70,"0")+IF(E72="X",E70,"0")+(IF(E73="X",E70,"0")+(IF(E74="X",E70,"0")))))</f>
        <v>0</v>
      </c>
      <c r="F75" s="34">
        <f>((IF(F71="X",F70,"0")+IF(F72="X",F70,"0")+(IF(F73="X",F70,"0")+(IF(F74="X",F70,"0")))))</f>
        <v>0</v>
      </c>
      <c r="G75" s="35">
        <f>((IF(G71="X",G70,"0")+IF(G72="X",G70,"0")+(IF(G73="X",G70,"0")+(IF(G74="X",G70,"0")))))</f>
        <v>0</v>
      </c>
      <c r="H75" s="36">
        <f>((IF(H71="X",H70,"0")+IF(H72="X",H70,"0")+(IF(H73="X",H70,"0")+(IF(H74="X",H70,"0")))))</f>
        <v>0</v>
      </c>
      <c r="I75" s="36">
        <f t="shared" ref="I75" si="7">((IF(I71="X",I70,"0")+IF(I72="X",I70,"0")+(IF(I73="X",I70,"0")+(IF(I74="X",I70,"0")))))</f>
        <v>0</v>
      </c>
      <c r="J75" s="36">
        <f>((IF(J71="X",J70,"0")+IF(J72="X",J70,"0")+(IF(J73="X",J70,"0")+(IF(J74="X",J70,"0")))))</f>
        <v>0</v>
      </c>
      <c r="K75"/>
    </row>
    <row r="76" spans="1:11" s="12" customFormat="1" ht="45" customHeight="1" thickBot="1" x14ac:dyDescent="0.3">
      <c r="B76" s="62" t="s">
        <v>24</v>
      </c>
      <c r="C76" s="77">
        <f>C55+C60+C65+C70</f>
        <v>49</v>
      </c>
      <c r="D76" s="137">
        <f>K55*C55+K60*C60+K65*C65+K70*C70</f>
        <v>0</v>
      </c>
      <c r="E76" s="138"/>
      <c r="F76" s="138"/>
      <c r="G76" s="138"/>
      <c r="H76" s="139">
        <f>D76/(C76*7)</f>
        <v>0</v>
      </c>
      <c r="I76" s="140"/>
      <c r="J76" s="140"/>
      <c r="K76" s="141"/>
    </row>
    <row r="77" spans="1:11" s="2" customFormat="1" ht="13.5" customHeight="1" thickBot="1" x14ac:dyDescent="0.3">
      <c r="A77" s="9"/>
      <c r="B77" s="33"/>
      <c r="C77" s="33"/>
      <c r="D77" s="33"/>
      <c r="E77" s="33"/>
      <c r="F77" s="33"/>
      <c r="G77" s="33"/>
      <c r="H77" s="33"/>
      <c r="I77" s="33"/>
      <c r="J77" s="33"/>
      <c r="K77"/>
    </row>
    <row r="78" spans="1:11" s="12" customFormat="1" ht="39" hidden="1" customHeight="1" thickBot="1" x14ac:dyDescent="0.3">
      <c r="C78" s="56"/>
      <c r="D78" s="57"/>
      <c r="E78" s="58"/>
      <c r="F78" s="59"/>
      <c r="G78" s="60"/>
      <c r="H78" s="60"/>
      <c r="I78" s="60"/>
      <c r="J78" s="61"/>
    </row>
    <row r="79" spans="1:11" s="12" customFormat="1" ht="36" customHeight="1" thickBot="1" x14ac:dyDescent="0.3">
      <c r="B79" s="78" t="s">
        <v>39</v>
      </c>
      <c r="C79" s="142">
        <f>H39</f>
        <v>0</v>
      </c>
      <c r="D79" s="143"/>
      <c r="E79" s="144" t="s">
        <v>32</v>
      </c>
      <c r="F79" s="144"/>
      <c r="G79" s="145"/>
      <c r="H79" s="148">
        <f>(C79*H29)+(C80*H54)</f>
        <v>0</v>
      </c>
      <c r="I79" s="149"/>
      <c r="J79" s="149"/>
      <c r="K79" s="150"/>
    </row>
    <row r="80" spans="1:11" s="12" customFormat="1" ht="36.75" customHeight="1" thickBot="1" x14ac:dyDescent="0.3">
      <c r="B80" s="79" t="s">
        <v>26</v>
      </c>
      <c r="C80" s="139">
        <f>H76</f>
        <v>0</v>
      </c>
      <c r="D80" s="141"/>
      <c r="E80" s="146"/>
      <c r="F80" s="146"/>
      <c r="G80" s="147"/>
      <c r="H80" s="151"/>
      <c r="I80" s="152"/>
      <c r="J80" s="152"/>
      <c r="K80" s="153"/>
    </row>
    <row r="81" spans="1:12" s="2" customFormat="1" ht="13.8" hidden="1" thickBot="1" x14ac:dyDescent="0.3">
      <c r="A81" s="10" t="s">
        <v>8</v>
      </c>
      <c r="B81" s="11"/>
      <c r="C81" s="12"/>
      <c r="D81" s="12"/>
      <c r="E81" s="12"/>
      <c r="F81" s="12"/>
      <c r="G81" s="12"/>
      <c r="H81" s="12"/>
      <c r="I81" s="12"/>
      <c r="J81" s="12"/>
      <c r="K81"/>
    </row>
    <row r="82" spans="1:12" ht="13.8" thickBot="1" x14ac:dyDescent="0.3">
      <c r="A82" s="10"/>
      <c r="B82" s="243" t="s">
        <v>9</v>
      </c>
      <c r="C82" s="244"/>
      <c r="D82" s="244"/>
      <c r="E82" s="244"/>
      <c r="F82" s="244"/>
      <c r="G82" s="244"/>
      <c r="H82" s="244"/>
      <c r="I82" s="244"/>
      <c r="J82" s="244"/>
      <c r="K82" s="245"/>
    </row>
    <row r="83" spans="1:12" ht="37.5" customHeight="1" x14ac:dyDescent="0.25">
      <c r="A83" t="s">
        <v>10</v>
      </c>
      <c r="B83" s="129" t="s">
        <v>29</v>
      </c>
      <c r="C83" s="130"/>
      <c r="D83" s="130"/>
      <c r="E83" s="130"/>
      <c r="F83" s="130"/>
      <c r="G83" s="130"/>
      <c r="H83" s="130"/>
      <c r="I83" s="130"/>
      <c r="J83" s="130"/>
      <c r="K83" s="131"/>
    </row>
    <row r="84" spans="1:12" x14ac:dyDescent="0.25">
      <c r="A84" s="10" t="s">
        <v>11</v>
      </c>
      <c r="B84" s="63"/>
      <c r="C84" s="33"/>
      <c r="D84" s="33"/>
      <c r="E84" s="33"/>
      <c r="F84" s="33"/>
      <c r="G84" s="33"/>
      <c r="H84" s="33"/>
      <c r="I84" s="33"/>
      <c r="J84" s="33"/>
      <c r="K84" s="64"/>
    </row>
    <row r="85" spans="1:12" x14ac:dyDescent="0.25">
      <c r="A85" s="10" t="s">
        <v>12</v>
      </c>
      <c r="B85" s="63"/>
      <c r="C85" s="33"/>
      <c r="D85" s="33"/>
      <c r="E85" s="33"/>
      <c r="F85" s="33"/>
      <c r="G85" s="33"/>
      <c r="H85" s="33"/>
      <c r="I85" s="33"/>
      <c r="J85" s="33"/>
      <c r="K85" s="64"/>
    </row>
    <row r="86" spans="1:12" x14ac:dyDescent="0.25">
      <c r="A86" s="10" t="s">
        <v>13</v>
      </c>
      <c r="B86" s="63"/>
      <c r="C86" s="33"/>
      <c r="D86" s="33"/>
      <c r="E86" s="33"/>
      <c r="F86" s="33"/>
      <c r="G86" s="33"/>
      <c r="H86" s="33"/>
      <c r="I86" s="33"/>
      <c r="J86" s="33"/>
      <c r="K86" s="64"/>
    </row>
    <row r="87" spans="1:12" x14ac:dyDescent="0.25">
      <c r="A87" s="10" t="s">
        <v>14</v>
      </c>
      <c r="B87" s="63"/>
      <c r="C87" s="33"/>
      <c r="D87" s="33"/>
      <c r="E87" s="33"/>
      <c r="F87" s="33"/>
      <c r="G87" s="33"/>
      <c r="H87" s="33"/>
      <c r="I87" s="33"/>
      <c r="J87" s="33"/>
      <c r="K87" s="64"/>
    </row>
    <row r="88" spans="1:12" x14ac:dyDescent="0.25">
      <c r="A88" s="10" t="s">
        <v>15</v>
      </c>
      <c r="B88" s="63"/>
      <c r="C88" s="33"/>
      <c r="D88" s="33"/>
      <c r="E88" s="33"/>
      <c r="F88" s="33"/>
      <c r="G88" s="33"/>
      <c r="H88" s="33"/>
      <c r="I88" s="33"/>
      <c r="J88" s="33"/>
      <c r="K88" s="64"/>
    </row>
    <row r="89" spans="1:12" ht="13.8" thickBot="1" x14ac:dyDescent="0.3">
      <c r="A89" s="10" t="s">
        <v>16</v>
      </c>
      <c r="B89" s="65"/>
      <c r="C89" s="66"/>
      <c r="D89" s="66"/>
      <c r="E89" s="66"/>
      <c r="F89" s="66"/>
      <c r="G89" s="66"/>
      <c r="H89" s="66"/>
      <c r="I89" s="66"/>
      <c r="J89" s="66"/>
      <c r="K89" s="67"/>
    </row>
    <row r="90" spans="1:12" x14ac:dyDescent="0.25">
      <c r="A90" t="s">
        <v>17</v>
      </c>
    </row>
    <row r="91" spans="1:12" hidden="1" x14ac:dyDescent="0.25"/>
    <row r="92" spans="1:12" hidden="1" x14ac:dyDescent="0.25">
      <c r="B92" s="246" t="s">
        <v>18</v>
      </c>
      <c r="C92" s="247"/>
      <c r="D92" s="247"/>
      <c r="E92" s="247"/>
      <c r="F92" s="247"/>
      <c r="G92" s="247"/>
      <c r="H92" s="247"/>
      <c r="I92" s="247"/>
      <c r="J92" s="247"/>
      <c r="K92" s="248"/>
    </row>
    <row r="93" spans="1:12" ht="13.8" hidden="1" thickBot="1" x14ac:dyDescent="0.3">
      <c r="B93" s="13" t="s">
        <v>19</v>
      </c>
      <c r="C93" s="14" t="e">
        <f>((IF(#REF!="","0",1)*#REF!)+(IF(#REF!="","0",1)*#REF!)+(IF(#REF!="","0",1)*#REF!))</f>
        <v>#REF!</v>
      </c>
      <c r="D93" s="15" t="e">
        <f>((IF(#REF!="","0",2)*#REF!)+(IF(#REF!="","0",2)*#REF!)+(IF(#REF!="","0",2)*#REF!))</f>
        <v>#REF!</v>
      </c>
      <c r="E93" s="15" t="e">
        <f>((IF(#REF!="","0",3)*#REF!)+(IF(#REF!="","0",3)*#REF!)+(IF(#REF!="","0",3)*#REF!))</f>
        <v>#REF!</v>
      </c>
      <c r="F93" s="15" t="e">
        <f>((IF(#REF!="","0",4)*#REF!)+(IF(#REF!="","0",4)*#REF!)+(IF(#REF!="","0",4)*#REF!))</f>
        <v>#REF!</v>
      </c>
      <c r="G93" s="15" t="e">
        <f>((IF(#REF!="","0",5)*#REF!)+(IF(#REF!="","0",5)*#REF!)+(IF(#REF!="","0",5)*#REF!))</f>
        <v>#REF!</v>
      </c>
      <c r="H93" s="15" t="e">
        <f>((IF(#REF!="","0",6)*#REF!)+(IF(#REF!="","0",6)*#REF!)+(IF(#REF!="","0",6)*#REF!))</f>
        <v>#REF!</v>
      </c>
      <c r="I93" s="16" t="e">
        <f>((IF(#REF!="","0",7)*#REF!)+(IF(#REF!="","0",7)*#REF!)+(IF(#REF!="","0",7)*#REF!))</f>
        <v>#REF!</v>
      </c>
      <c r="J93" t="e">
        <f>SUM(C93:I93)</f>
        <v>#REF!</v>
      </c>
      <c r="K93" s="17" t="e">
        <f>J93/350</f>
        <v>#REF!</v>
      </c>
      <c r="L93" s="18"/>
    </row>
    <row r="94" spans="1:12" ht="13.8" hidden="1" thickBot="1" x14ac:dyDescent="0.3">
      <c r="B94" s="13" t="s">
        <v>20</v>
      </c>
      <c r="C94" s="19" t="e">
        <f>((IF(#REF!="","0",1)*#REF!)+(IF(#REF!="","0",1)*#REF!)+(IF(#REF!="","0",1)*#REF!)+(IF(#REF!="","0",1)*#REF!)+(IF(#REF!="","0",1)*#REF!)+(IF(#REF!="","0",1)*#REF!)+(IF(#REF!="","0",1)*#REF!))</f>
        <v>#REF!</v>
      </c>
      <c r="D94" s="19" t="e">
        <f>((IF(#REF!="","0",2)*#REF!)+(IF(#REF!="","0",2)*#REF!)+(IF(#REF!="","0",2)*#REF!)+(IF(#REF!="","0",2)*#REF!)+(IF(#REF!="","0",2)*#REF!)+(IF(#REF!="","0",2)*#REF!)+(IF(#REF!="","0",2)*#REF!))</f>
        <v>#REF!</v>
      </c>
      <c r="E94" s="19" t="e">
        <f>((IF(#REF!="","0",3)*#REF!)+(IF(#REF!="","0",3)*#REF!)+(IF(#REF!="","0",3)*#REF!)+(IF(#REF!="","0",3)*#REF!)+(IF(#REF!="","0",3)*#REF!)+(IF(#REF!="","0",3)*#REF!)+(IF(#REF!="","0",3)*#REF!))</f>
        <v>#REF!</v>
      </c>
      <c r="F94" s="19" t="e">
        <f>((IF(#REF!="","0",4)*#REF!)+(IF(#REF!="","0",4)*#REF!)+(IF(#REF!="","0",4)*#REF!)+(IF(#REF!="","0",4)*#REF!)+(IF(#REF!="","0",4)*#REF!)+(IF(#REF!="","0",4)*#REF!)+(IF(#REF!="","0",4)*#REF!))</f>
        <v>#REF!</v>
      </c>
      <c r="G94" s="19" t="e">
        <f>((IF(#REF!="","0",5)*#REF!)+(IF(#REF!="","0",5)*#REF!)+(IF(#REF!="","0",5)*#REF!)+(IF(#REF!="","0",5)*#REF!)+(IF(#REF!="","0",5)*#REF!)+(IF(#REF!="","0",5)*#REF!)+(IF(#REF!="","0",5)*#REF!))</f>
        <v>#REF!</v>
      </c>
      <c r="H94" s="19" t="e">
        <f>((IF(#REF!="","0",6)*#REF!)+(IF(#REF!="","0",6)*#REF!)+(IF(#REF!="","0",6)*#REF!)+(IF(#REF!="","0",6)*#REF!)+(IF(#REF!="","0",6)*#REF!)+(IF(#REF!="","0",6)*#REF!)+(IF(#REF!="","0",6)*#REF!))</f>
        <v>#REF!</v>
      </c>
      <c r="I94" s="19" t="e">
        <f>((IF(#REF!="","0",7)*#REF!)+(IF(#REF!="","0",7)*#REF!)+(IF(#REF!="","0",7)*#REF!)+(IF(#REF!="","0",7)*#REF!)+(IF(#REF!="","0",7)*#REF!)+(IF(#REF!="","0",7)*#REF!)+(IF(#REF!="","0",7)*#REF!))</f>
        <v>#REF!</v>
      </c>
      <c r="J94" s="20" t="e">
        <f>SUM(C94:I94)</f>
        <v>#REF!</v>
      </c>
      <c r="K94" s="17" t="e">
        <f>J94/350</f>
        <v>#REF!</v>
      </c>
      <c r="L94" s="18"/>
    </row>
    <row r="95" spans="1:12" ht="13.8" hidden="1" thickBot="1" x14ac:dyDescent="0.3">
      <c r="B95" s="21"/>
      <c r="C95" s="22"/>
      <c r="D95" s="22"/>
      <c r="E95" s="22"/>
      <c r="F95" s="22"/>
      <c r="G95" s="22"/>
      <c r="H95" s="22"/>
      <c r="I95" s="22"/>
      <c r="J95" s="22" t="e">
        <f>SUM(J93:J94)</f>
        <v>#REF!</v>
      </c>
      <c r="K95" s="23" t="e">
        <f>IF(J95&lt;490,0,J95/700)</f>
        <v>#REF!</v>
      </c>
      <c r="L95" s="18"/>
    </row>
  </sheetData>
  <mergeCells count="104">
    <mergeCell ref="B82:K82"/>
    <mergeCell ref="B83:K83"/>
    <mergeCell ref="B92:K92"/>
    <mergeCell ref="B74:C74"/>
    <mergeCell ref="B75:C75"/>
    <mergeCell ref="D76:G76"/>
    <mergeCell ref="H76:K76"/>
    <mergeCell ref="C79:D79"/>
    <mergeCell ref="E79:G80"/>
    <mergeCell ref="H79:K80"/>
    <mergeCell ref="C80:D80"/>
    <mergeCell ref="B67:C67"/>
    <mergeCell ref="B68:C68"/>
    <mergeCell ref="B69:C69"/>
    <mergeCell ref="B71:C71"/>
    <mergeCell ref="B72:C72"/>
    <mergeCell ref="B73:C73"/>
    <mergeCell ref="B59:C59"/>
    <mergeCell ref="B61:C61"/>
    <mergeCell ref="B62:C62"/>
    <mergeCell ref="B63:C63"/>
    <mergeCell ref="B64:C64"/>
    <mergeCell ref="B66:C66"/>
    <mergeCell ref="C52:F52"/>
    <mergeCell ref="D54:G54"/>
    <mergeCell ref="H54:J54"/>
    <mergeCell ref="B56:C56"/>
    <mergeCell ref="B57:C57"/>
    <mergeCell ref="B58:C58"/>
    <mergeCell ref="C48:F48"/>
    <mergeCell ref="H48:J48"/>
    <mergeCell ref="C49:F49"/>
    <mergeCell ref="H49:J50"/>
    <mergeCell ref="C50:F50"/>
    <mergeCell ref="C51:F51"/>
    <mergeCell ref="B37:C37"/>
    <mergeCell ref="B38:C38"/>
    <mergeCell ref="D39:G39"/>
    <mergeCell ref="H39:K39"/>
    <mergeCell ref="B40:K40"/>
    <mergeCell ref="B41:K41"/>
    <mergeCell ref="D29:G29"/>
    <mergeCell ref="H29:J29"/>
    <mergeCell ref="B31:C31"/>
    <mergeCell ref="B32:C32"/>
    <mergeCell ref="B34:C34"/>
    <mergeCell ref="B35:C35"/>
    <mergeCell ref="B27:F27"/>
    <mergeCell ref="G27:H27"/>
    <mergeCell ref="I27:J27"/>
    <mergeCell ref="B28:C28"/>
    <mergeCell ref="D28:F28"/>
    <mergeCell ref="G28:H28"/>
    <mergeCell ref="I28:J28"/>
    <mergeCell ref="B25:F25"/>
    <mergeCell ref="G25:H25"/>
    <mergeCell ref="I25:J25"/>
    <mergeCell ref="B26:F26"/>
    <mergeCell ref="G26:H26"/>
    <mergeCell ref="I26:J26"/>
    <mergeCell ref="B23:F23"/>
    <mergeCell ref="G23:H23"/>
    <mergeCell ref="I23:J23"/>
    <mergeCell ref="B24:F24"/>
    <mergeCell ref="G24:H24"/>
    <mergeCell ref="I24:J24"/>
    <mergeCell ref="B21:F21"/>
    <mergeCell ref="I21:J21"/>
    <mergeCell ref="B22:C22"/>
    <mergeCell ref="D22:F22"/>
    <mergeCell ref="G22:H22"/>
    <mergeCell ref="I22:J22"/>
    <mergeCell ref="B18:F18"/>
    <mergeCell ref="I18:J18"/>
    <mergeCell ref="B19:F19"/>
    <mergeCell ref="I19:J19"/>
    <mergeCell ref="B20:F20"/>
    <mergeCell ref="I20:J20"/>
    <mergeCell ref="B15:F15"/>
    <mergeCell ref="G15:H15"/>
    <mergeCell ref="I15:J15"/>
    <mergeCell ref="B16:F16"/>
    <mergeCell ref="I16:J16"/>
    <mergeCell ref="B17:F17"/>
    <mergeCell ref="I17:J17"/>
    <mergeCell ref="B9:F9"/>
    <mergeCell ref="B10:F10"/>
    <mergeCell ref="B11:F11"/>
    <mergeCell ref="B12:F12"/>
    <mergeCell ref="B13:F13"/>
    <mergeCell ref="B14:F14"/>
    <mergeCell ref="C5:F5"/>
    <mergeCell ref="B7:F7"/>
    <mergeCell ref="G7:H7"/>
    <mergeCell ref="I7:J7"/>
    <mergeCell ref="B8:F8"/>
    <mergeCell ref="G8:H8"/>
    <mergeCell ref="I8:J8"/>
    <mergeCell ref="C1:F1"/>
    <mergeCell ref="H1:J1"/>
    <mergeCell ref="C2:F2"/>
    <mergeCell ref="H2:J3"/>
    <mergeCell ref="C3:F3"/>
    <mergeCell ref="C4:F4"/>
  </mergeCells>
  <pageMargins left="0.79000000000000015" right="0.39000000000000007" top="0.59" bottom="0.51" header="0.24000000000000002" footer="0.31"/>
  <pageSetup paperSize="9" scale="70" orientation="portrait" r:id="rId1"/>
  <headerFooter alignWithMargins="0">
    <oddHeader>&amp;L&amp;"Tahoma,Corsivo"&amp;11COMUNE DI xxxxxxxxxxxxxxxxxx&amp;C&amp;"Tahoma,Grassetto"&amp;11SCHEDA DI VALUTAZIONE DELLA
 PERFORMANCE INDIVIDUALE</oddHeader>
    <oddFooter>&amp;LFirma compilatore:&amp;CFirma interessato:&amp;RData compilazione</oddFooter>
  </headerFooter>
  <rowBreaks count="1" manualBreakCount="1">
    <brk id="47" min="1" max="10" man="1"/>
  </rowBreaks>
  <colBreaks count="1" manualBreakCount="1">
    <brk id="1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94"/>
  <sheetViews>
    <sheetView topLeftCell="B66" zoomScale="130" zoomScaleNormal="130" zoomScaleSheetLayoutView="91" zoomScalePageLayoutView="90" workbookViewId="0">
      <selection activeCell="B61" sqref="B61:C61"/>
    </sheetView>
  </sheetViews>
  <sheetFormatPr defaultColWidth="8.77734375" defaultRowHeight="13.2" x14ac:dyDescent="0.25"/>
  <cols>
    <col min="1" max="1" width="6.77734375" hidden="1" customWidth="1"/>
    <col min="2" max="2" width="48" customWidth="1"/>
    <col min="3" max="3" width="12.44140625" customWidth="1"/>
    <col min="4" max="4" width="6.44140625" customWidth="1"/>
    <col min="5" max="5" width="6.77734375" customWidth="1"/>
    <col min="6" max="6" width="6.44140625" customWidth="1"/>
    <col min="7" max="10" width="6.77734375" customWidth="1"/>
    <col min="11" max="11" width="12.44140625" customWidth="1"/>
    <col min="12" max="12" width="40.44140625" style="2" bestFit="1" customWidth="1"/>
  </cols>
  <sheetData>
    <row r="1" spans="2:12" ht="15" customHeight="1" x14ac:dyDescent="0.25">
      <c r="B1" s="80" t="s">
        <v>0</v>
      </c>
      <c r="C1" s="164" t="s">
        <v>27</v>
      </c>
      <c r="D1" s="164"/>
      <c r="E1" s="164"/>
      <c r="F1" s="165"/>
      <c r="G1" s="1"/>
      <c r="H1" s="225" t="s">
        <v>1</v>
      </c>
      <c r="I1" s="226"/>
      <c r="J1" s="226"/>
    </row>
    <row r="2" spans="2:12" ht="15" customHeight="1" x14ac:dyDescent="0.25">
      <c r="B2" s="71" t="s">
        <v>2</v>
      </c>
      <c r="C2" s="168"/>
      <c r="D2" s="168"/>
      <c r="E2" s="168"/>
      <c r="F2" s="169"/>
      <c r="G2" s="3"/>
      <c r="H2" s="170">
        <v>2021</v>
      </c>
      <c r="I2" s="171"/>
      <c r="J2" s="172"/>
    </row>
    <row r="3" spans="2:12" ht="15" x14ac:dyDescent="0.25">
      <c r="B3" s="72" t="s">
        <v>3</v>
      </c>
      <c r="C3" s="168" t="s">
        <v>28</v>
      </c>
      <c r="D3" s="168"/>
      <c r="E3" s="168"/>
      <c r="F3" s="169"/>
      <c r="G3" s="4"/>
      <c r="H3" s="173"/>
      <c r="I3" s="174"/>
      <c r="J3" s="175"/>
    </row>
    <row r="4" spans="2:12" ht="21" customHeight="1" x14ac:dyDescent="0.25">
      <c r="B4" s="73" t="s">
        <v>4</v>
      </c>
      <c r="C4" s="178" t="s">
        <v>4</v>
      </c>
      <c r="D4" s="178"/>
      <c r="E4" s="178"/>
      <c r="F4" s="179"/>
      <c r="G4" s="4"/>
      <c r="H4" s="4"/>
      <c r="I4" s="4"/>
      <c r="J4" s="5"/>
    </row>
    <row r="5" spans="2:12" ht="15.6" thickBot="1" x14ac:dyDescent="0.3">
      <c r="B5" s="74" t="s">
        <v>5</v>
      </c>
      <c r="C5" s="217" t="s">
        <v>62</v>
      </c>
      <c r="D5" s="217"/>
      <c r="E5" s="217"/>
      <c r="F5" s="218"/>
      <c r="G5" s="4"/>
      <c r="H5" s="4"/>
      <c r="I5" s="4"/>
      <c r="J5" s="4"/>
    </row>
    <row r="6" spans="2:12" ht="24" customHeight="1" x14ac:dyDescent="0.25">
      <c r="B6" s="207" t="s">
        <v>31</v>
      </c>
      <c r="C6" s="208"/>
      <c r="D6" s="208"/>
      <c r="E6" s="208"/>
      <c r="F6" s="208"/>
      <c r="G6" s="209"/>
      <c r="H6" s="210"/>
      <c r="I6" s="209" t="s">
        <v>6</v>
      </c>
      <c r="J6" s="211"/>
    </row>
    <row r="7" spans="2:12" x14ac:dyDescent="0.25">
      <c r="B7" s="219" t="s">
        <v>33</v>
      </c>
      <c r="C7" s="220"/>
      <c r="D7" s="220"/>
      <c r="E7" s="220"/>
      <c r="F7" s="221"/>
      <c r="G7" s="222"/>
      <c r="H7" s="222"/>
      <c r="I7" s="223"/>
      <c r="J7" s="224"/>
    </row>
    <row r="8" spans="2:12" x14ac:dyDescent="0.25">
      <c r="B8" s="227">
        <v>1</v>
      </c>
      <c r="C8" s="228"/>
      <c r="D8" s="228"/>
      <c r="E8" s="228"/>
      <c r="F8" s="229"/>
      <c r="G8" s="81"/>
      <c r="H8" s="82"/>
      <c r="I8" s="81"/>
      <c r="J8" s="83"/>
      <c r="K8" s="84"/>
    </row>
    <row r="9" spans="2:12" x14ac:dyDescent="0.25">
      <c r="B9" s="227">
        <v>2</v>
      </c>
      <c r="C9" s="228"/>
      <c r="D9" s="228"/>
      <c r="E9" s="228"/>
      <c r="F9" s="229"/>
      <c r="G9" s="81"/>
      <c r="H9" s="82"/>
      <c r="I9" s="81"/>
      <c r="J9" s="83"/>
    </row>
    <row r="10" spans="2:12" x14ac:dyDescent="0.25">
      <c r="B10" s="227">
        <v>3</v>
      </c>
      <c r="C10" s="228"/>
      <c r="D10" s="228"/>
      <c r="E10" s="228"/>
      <c r="F10" s="229"/>
      <c r="G10" s="81"/>
      <c r="H10" s="82"/>
      <c r="I10" s="81"/>
      <c r="J10" s="83"/>
    </row>
    <row r="11" spans="2:12" x14ac:dyDescent="0.25">
      <c r="B11" s="227"/>
      <c r="C11" s="228"/>
      <c r="D11" s="228"/>
      <c r="E11" s="228"/>
      <c r="F11" s="229"/>
      <c r="G11" s="81"/>
      <c r="H11" s="82"/>
      <c r="I11" s="81"/>
      <c r="J11" s="83"/>
    </row>
    <row r="12" spans="2:12" x14ac:dyDescent="0.25">
      <c r="B12" s="227"/>
      <c r="C12" s="228"/>
      <c r="D12" s="228"/>
      <c r="E12" s="228"/>
      <c r="F12" s="229"/>
      <c r="G12" s="81"/>
      <c r="H12" s="82"/>
      <c r="I12" s="81"/>
      <c r="J12" s="83"/>
    </row>
    <row r="13" spans="2:12" x14ac:dyDescent="0.25">
      <c r="B13" s="227"/>
      <c r="C13" s="228"/>
      <c r="D13" s="228"/>
      <c r="E13" s="228"/>
      <c r="F13" s="229"/>
      <c r="G13" s="81"/>
      <c r="H13" s="82"/>
      <c r="I13" s="81"/>
      <c r="J13" s="83"/>
    </row>
    <row r="14" spans="2:12" s="6" customFormat="1" x14ac:dyDescent="0.25">
      <c r="B14" s="219" t="s">
        <v>36</v>
      </c>
      <c r="C14" s="220"/>
      <c r="D14" s="220"/>
      <c r="E14" s="220"/>
      <c r="F14" s="221"/>
      <c r="G14" s="222"/>
      <c r="H14" s="222"/>
      <c r="I14" s="223"/>
      <c r="J14" s="224"/>
      <c r="L14" s="2"/>
    </row>
    <row r="15" spans="2:12" x14ac:dyDescent="0.25">
      <c r="B15" s="227">
        <v>1</v>
      </c>
      <c r="C15" s="228"/>
      <c r="D15" s="228"/>
      <c r="E15" s="228"/>
      <c r="F15" s="229"/>
      <c r="G15" s="81"/>
      <c r="H15" s="82"/>
      <c r="I15" s="230"/>
      <c r="J15" s="231"/>
    </row>
    <row r="16" spans="2:12" x14ac:dyDescent="0.25">
      <c r="B16" s="227">
        <v>2</v>
      </c>
      <c r="C16" s="228"/>
      <c r="D16" s="228"/>
      <c r="E16" s="228"/>
      <c r="F16" s="229"/>
      <c r="G16" s="81"/>
      <c r="H16" s="82"/>
      <c r="I16" s="230"/>
      <c r="J16" s="231"/>
    </row>
    <row r="17" spans="1:11" x14ac:dyDescent="0.25">
      <c r="B17" s="227">
        <v>3</v>
      </c>
      <c r="C17" s="228"/>
      <c r="D17" s="228"/>
      <c r="E17" s="228"/>
      <c r="F17" s="229"/>
      <c r="G17" s="81"/>
      <c r="H17" s="82"/>
      <c r="I17" s="230"/>
      <c r="J17" s="231"/>
    </row>
    <row r="18" spans="1:11" x14ac:dyDescent="0.25">
      <c r="B18" s="227"/>
      <c r="C18" s="228"/>
      <c r="D18" s="228"/>
      <c r="E18" s="228"/>
      <c r="F18" s="229"/>
      <c r="G18" s="81"/>
      <c r="H18" s="82"/>
      <c r="I18" s="230"/>
      <c r="J18" s="231"/>
    </row>
    <row r="19" spans="1:11" x14ac:dyDescent="0.25">
      <c r="B19" s="227"/>
      <c r="C19" s="228"/>
      <c r="D19" s="228"/>
      <c r="E19" s="228"/>
      <c r="F19" s="229"/>
      <c r="G19" s="81"/>
      <c r="H19" s="82"/>
      <c r="I19" s="230"/>
      <c r="J19" s="231"/>
    </row>
    <row r="20" spans="1:11" x14ac:dyDescent="0.25">
      <c r="B20" s="227"/>
      <c r="C20" s="228"/>
      <c r="D20" s="228"/>
      <c r="E20" s="228"/>
      <c r="F20" s="229"/>
      <c r="G20" s="81"/>
      <c r="H20" s="82"/>
      <c r="I20" s="230"/>
      <c r="J20" s="231"/>
    </row>
    <row r="21" spans="1:11" x14ac:dyDescent="0.25">
      <c r="A21" s="7"/>
      <c r="B21" s="232" t="s">
        <v>34</v>
      </c>
      <c r="C21" s="233"/>
      <c r="D21" s="234" t="s">
        <v>7</v>
      </c>
      <c r="E21" s="234"/>
      <c r="F21" s="234"/>
      <c r="G21" s="222" t="s">
        <v>35</v>
      </c>
      <c r="H21" s="222"/>
      <c r="I21" s="223" t="s">
        <v>6</v>
      </c>
      <c r="J21" s="224"/>
    </row>
    <row r="22" spans="1:11" x14ac:dyDescent="0.25">
      <c r="A22" s="7"/>
      <c r="B22" s="227">
        <v>1</v>
      </c>
      <c r="C22" s="228"/>
      <c r="D22" s="228"/>
      <c r="E22" s="228"/>
      <c r="F22" s="229"/>
      <c r="G22" s="230"/>
      <c r="H22" s="231"/>
      <c r="I22" s="230"/>
      <c r="J22" s="231"/>
    </row>
    <row r="23" spans="1:11" x14ac:dyDescent="0.25">
      <c r="A23" s="7"/>
      <c r="B23" s="227">
        <v>2</v>
      </c>
      <c r="C23" s="228"/>
      <c r="D23" s="228"/>
      <c r="E23" s="228"/>
      <c r="F23" s="229"/>
      <c r="G23" s="230"/>
      <c r="H23" s="231"/>
      <c r="I23" s="230"/>
      <c r="J23" s="231"/>
    </row>
    <row r="24" spans="1:11" x14ac:dyDescent="0.25">
      <c r="A24" s="7"/>
      <c r="B24" s="227">
        <v>3</v>
      </c>
      <c r="C24" s="228"/>
      <c r="D24" s="228"/>
      <c r="E24" s="228"/>
      <c r="F24" s="229"/>
      <c r="G24" s="230"/>
      <c r="H24" s="231"/>
      <c r="I24" s="230"/>
      <c r="J24" s="231"/>
    </row>
    <row r="25" spans="1:11" x14ac:dyDescent="0.25">
      <c r="A25" s="7"/>
      <c r="B25" s="235"/>
      <c r="C25" s="236"/>
      <c r="D25" s="236"/>
      <c r="E25" s="236"/>
      <c r="F25" s="237"/>
      <c r="G25" s="230"/>
      <c r="H25" s="231"/>
      <c r="I25" s="230"/>
      <c r="J25" s="231"/>
    </row>
    <row r="26" spans="1:11" x14ac:dyDescent="0.25">
      <c r="A26" s="7"/>
      <c r="B26" s="235"/>
      <c r="C26" s="236"/>
      <c r="D26" s="236"/>
      <c r="E26" s="236"/>
      <c r="F26" s="237"/>
      <c r="G26" s="230"/>
      <c r="H26" s="231"/>
      <c r="I26" s="230"/>
      <c r="J26" s="231"/>
    </row>
    <row r="27" spans="1:11" ht="5.0999999999999996" customHeight="1" thickBot="1" x14ac:dyDescent="0.3">
      <c r="A27" s="7"/>
      <c r="B27" s="238"/>
      <c r="C27" s="239"/>
      <c r="D27" s="240"/>
      <c r="E27" s="240"/>
      <c r="F27" s="240"/>
      <c r="G27" s="241"/>
      <c r="H27" s="241"/>
      <c r="I27" s="242"/>
      <c r="J27" s="242"/>
    </row>
    <row r="28" spans="1:11" ht="35.25" customHeight="1" thickBot="1" x14ac:dyDescent="0.3">
      <c r="A28" s="8"/>
      <c r="B28" s="38" t="s">
        <v>40</v>
      </c>
      <c r="C28" s="39" t="s">
        <v>44</v>
      </c>
      <c r="D28" s="196" t="s">
        <v>22</v>
      </c>
      <c r="E28" s="196"/>
      <c r="F28" s="196"/>
      <c r="G28" s="197"/>
      <c r="H28" s="198">
        <v>0.51</v>
      </c>
      <c r="I28" s="199"/>
      <c r="J28" s="200"/>
    </row>
    <row r="29" spans="1:11" ht="35.25" customHeight="1" thickBot="1" x14ac:dyDescent="0.3">
      <c r="A29" s="8"/>
      <c r="B29" s="42" t="s">
        <v>33</v>
      </c>
      <c r="C29" s="43">
        <v>20</v>
      </c>
      <c r="D29" s="44">
        <v>1</v>
      </c>
      <c r="E29" s="44">
        <v>2</v>
      </c>
      <c r="F29" s="44">
        <v>3</v>
      </c>
      <c r="G29" s="45">
        <v>4</v>
      </c>
      <c r="H29" s="46">
        <v>5</v>
      </c>
      <c r="I29" s="46">
        <v>6</v>
      </c>
      <c r="J29" s="46">
        <v>7</v>
      </c>
      <c r="K29" s="37">
        <f>SUM(D31:J31)</f>
        <v>0</v>
      </c>
    </row>
    <row r="30" spans="1:11" ht="33" customHeight="1" thickBot="1" x14ac:dyDescent="0.3">
      <c r="A30" s="8"/>
      <c r="B30" s="154"/>
      <c r="C30" s="154"/>
      <c r="D30" s="27"/>
      <c r="E30" s="27"/>
      <c r="F30" s="27"/>
      <c r="G30" s="28"/>
      <c r="H30" s="24" t="s">
        <v>21</v>
      </c>
      <c r="I30" s="24"/>
      <c r="J30" s="24"/>
    </row>
    <row r="31" spans="1:11" ht="18" hidden="1" customHeight="1" thickBot="1" x14ac:dyDescent="0.3">
      <c r="A31" s="8"/>
      <c r="B31" s="182"/>
      <c r="C31" s="182"/>
      <c r="D31" s="29" t="str">
        <f>((IF(D30="X",D29,"0")))</f>
        <v>0</v>
      </c>
      <c r="E31" s="29" t="str">
        <f>((IF(E30="X",E29,"0")))</f>
        <v>0</v>
      </c>
      <c r="F31" s="29" t="str">
        <f>((IF(F30="X",F29,"0")))</f>
        <v>0</v>
      </c>
      <c r="G31" s="30" t="str">
        <f>((IF(G30="X",G29,"0")))</f>
        <v>0</v>
      </c>
      <c r="H31" s="32" t="str">
        <f>(IF(H30="X",H29,"0"))</f>
        <v>0</v>
      </c>
      <c r="I31" s="32" t="str">
        <f>(IF(I30="X",I29,"0"))</f>
        <v>0</v>
      </c>
      <c r="J31" s="32" t="str">
        <f>(IF(J30="X",J29,"0"))</f>
        <v>0</v>
      </c>
    </row>
    <row r="32" spans="1:11" ht="35.25" customHeight="1" thickBot="1" x14ac:dyDescent="0.3">
      <c r="A32" s="8"/>
      <c r="B32" s="40" t="s">
        <v>36</v>
      </c>
      <c r="C32" s="41">
        <v>16</v>
      </c>
      <c r="D32" s="44">
        <v>1</v>
      </c>
      <c r="E32" s="44">
        <v>2</v>
      </c>
      <c r="F32" s="44">
        <v>3</v>
      </c>
      <c r="G32" s="45">
        <v>4</v>
      </c>
      <c r="H32" s="46">
        <v>5</v>
      </c>
      <c r="I32" s="46">
        <v>6</v>
      </c>
      <c r="J32" s="46">
        <v>7</v>
      </c>
      <c r="K32" s="37">
        <f>SUM(D34:J34)</f>
        <v>0</v>
      </c>
    </row>
    <row r="33" spans="1:11" ht="34.5" customHeight="1" thickBot="1" x14ac:dyDescent="0.3">
      <c r="A33" s="8"/>
      <c r="B33" s="154"/>
      <c r="C33" s="154"/>
      <c r="D33" s="27"/>
      <c r="E33" s="27"/>
      <c r="F33" s="27"/>
      <c r="G33" s="28"/>
      <c r="H33" s="24"/>
      <c r="I33" s="24"/>
      <c r="J33" s="24"/>
    </row>
    <row r="34" spans="1:11" ht="18" hidden="1" customHeight="1" thickBot="1" x14ac:dyDescent="0.3">
      <c r="A34" s="8"/>
      <c r="B34" s="182"/>
      <c r="C34" s="182"/>
      <c r="D34" s="29" t="str">
        <f>((IF(D33="X",D32,"0")))</f>
        <v>0</v>
      </c>
      <c r="E34" s="29" t="str">
        <f t="shared" ref="E34" si="0">((IF(E33="X",E32,"0")))</f>
        <v>0</v>
      </c>
      <c r="F34" s="29" t="str">
        <f>((IF(F33="X",F32,"0")))</f>
        <v>0</v>
      </c>
      <c r="G34" s="30" t="str">
        <f>((IF(G33="X",G32,"0")))</f>
        <v>0</v>
      </c>
      <c r="H34" s="32" t="str">
        <f>((IF(H33="X",H32,"0")))</f>
        <v>0</v>
      </c>
      <c r="I34" s="32" t="str">
        <f>((IF(I33="X",I32,"0")))</f>
        <v>0</v>
      </c>
      <c r="J34" s="32" t="str">
        <f>((IF(J33="X",J32,"0")))</f>
        <v>0</v>
      </c>
    </row>
    <row r="35" spans="1:11" ht="35.25" customHeight="1" thickBot="1" x14ac:dyDescent="0.3">
      <c r="A35" s="8"/>
      <c r="B35" s="40" t="s">
        <v>34</v>
      </c>
      <c r="C35" s="41">
        <v>15</v>
      </c>
      <c r="D35" s="44">
        <v>1</v>
      </c>
      <c r="E35" s="44">
        <v>2</v>
      </c>
      <c r="F35" s="44">
        <v>3</v>
      </c>
      <c r="G35" s="45">
        <v>4</v>
      </c>
      <c r="H35" s="46">
        <v>5</v>
      </c>
      <c r="I35" s="46">
        <v>6</v>
      </c>
      <c r="J35" s="46">
        <v>7</v>
      </c>
      <c r="K35" s="37">
        <f>SUM(D37:J37)</f>
        <v>0</v>
      </c>
    </row>
    <row r="36" spans="1:11" ht="33" customHeight="1" thickBot="1" x14ac:dyDescent="0.3">
      <c r="A36" s="8"/>
      <c r="B36" s="154"/>
      <c r="C36" s="154"/>
      <c r="D36" s="27"/>
      <c r="E36" s="27"/>
      <c r="F36" s="27"/>
      <c r="G36" s="28"/>
      <c r="H36" s="24"/>
      <c r="I36" s="24"/>
      <c r="J36" s="24"/>
    </row>
    <row r="37" spans="1:11" ht="12" hidden="1" customHeight="1" thickBot="1" x14ac:dyDescent="0.3">
      <c r="A37" s="8"/>
      <c r="B37" s="136"/>
      <c r="C37" s="136"/>
      <c r="D37" s="34" t="str">
        <f>((IF(D36="X",D35,"0")))</f>
        <v>0</v>
      </c>
      <c r="E37" s="34" t="str">
        <f t="shared" ref="E37:F37" si="1">((IF(E36="X",E35,"0")))</f>
        <v>0</v>
      </c>
      <c r="F37" s="34" t="str">
        <f t="shared" si="1"/>
        <v>0</v>
      </c>
      <c r="G37" s="35" t="str">
        <f>((IF(G36="X",G35,"0")))</f>
        <v>0</v>
      </c>
      <c r="H37" s="36" t="str">
        <f>((IF(H36="X",H35,"0")))</f>
        <v>0</v>
      </c>
      <c r="I37" s="36" t="str">
        <f t="shared" ref="I37:J37" si="2">((IF(I36="X",I35,"0")))</f>
        <v>0</v>
      </c>
      <c r="J37" s="36" t="str">
        <f t="shared" si="2"/>
        <v>0</v>
      </c>
    </row>
    <row r="38" spans="1:11" s="12" customFormat="1" ht="45" customHeight="1" thickBot="1" x14ac:dyDescent="0.3">
      <c r="B38" s="68" t="s">
        <v>41</v>
      </c>
      <c r="C38" s="69">
        <f>C35+C32+C29</f>
        <v>51</v>
      </c>
      <c r="D38" s="176">
        <f>(K29*C29)+(K32*C32)+(K35*C35)</f>
        <v>0</v>
      </c>
      <c r="E38" s="177"/>
      <c r="F38" s="177"/>
      <c r="G38" s="177"/>
      <c r="H38" s="161">
        <f>D38/(C38*7)</f>
        <v>0</v>
      </c>
      <c r="I38" s="162"/>
      <c r="J38" s="162"/>
      <c r="K38" s="163"/>
    </row>
    <row r="39" spans="1:11" s="70" customFormat="1" ht="13.8" thickBot="1" x14ac:dyDescent="0.3">
      <c r="B39" s="243" t="s">
        <v>9</v>
      </c>
      <c r="C39" s="244"/>
      <c r="D39" s="244"/>
      <c r="E39" s="244"/>
      <c r="F39" s="244"/>
      <c r="G39" s="244"/>
      <c r="H39" s="244"/>
      <c r="I39" s="244"/>
      <c r="J39" s="244"/>
      <c r="K39" s="245"/>
    </row>
    <row r="40" spans="1:11" s="70" customFormat="1" ht="25.5" customHeight="1" x14ac:dyDescent="0.25">
      <c r="B40" s="129" t="s">
        <v>30</v>
      </c>
      <c r="C40" s="130"/>
      <c r="D40" s="130"/>
      <c r="E40" s="130"/>
      <c r="F40" s="130"/>
      <c r="G40" s="130"/>
      <c r="H40" s="130"/>
      <c r="I40" s="130"/>
      <c r="J40" s="130"/>
      <c r="K40" s="131"/>
    </row>
    <row r="41" spans="1:11" s="70" customFormat="1" x14ac:dyDescent="0.25">
      <c r="B41" s="63"/>
      <c r="C41" s="33"/>
      <c r="D41" s="33"/>
      <c r="E41" s="33"/>
      <c r="F41" s="33"/>
      <c r="G41" s="33"/>
      <c r="H41" s="33"/>
      <c r="I41" s="33"/>
      <c r="J41" s="33"/>
      <c r="K41" s="64"/>
    </row>
    <row r="42" spans="1:11" s="70" customFormat="1" x14ac:dyDescent="0.25">
      <c r="B42" s="63"/>
      <c r="C42" s="33"/>
      <c r="D42" s="33"/>
      <c r="E42" s="33"/>
      <c r="F42" s="33"/>
      <c r="G42" s="33"/>
      <c r="H42" s="33"/>
      <c r="I42" s="33"/>
      <c r="J42" s="33"/>
      <c r="K42" s="64"/>
    </row>
    <row r="43" spans="1:11" s="70" customFormat="1" x14ac:dyDescent="0.25">
      <c r="B43" s="63"/>
      <c r="C43" s="33"/>
      <c r="D43" s="33"/>
      <c r="E43" s="33"/>
      <c r="F43" s="33"/>
      <c r="G43" s="33"/>
      <c r="H43" s="33"/>
      <c r="I43" s="33"/>
      <c r="J43" s="33"/>
      <c r="K43" s="64"/>
    </row>
    <row r="44" spans="1:11" s="70" customFormat="1" x14ac:dyDescent="0.25">
      <c r="B44" s="63"/>
      <c r="C44" s="33"/>
      <c r="D44" s="33"/>
      <c r="E44" s="33"/>
      <c r="F44" s="33"/>
      <c r="G44" s="33"/>
      <c r="H44" s="33"/>
      <c r="I44" s="33"/>
      <c r="J44" s="33"/>
      <c r="K44" s="64"/>
    </row>
    <row r="45" spans="1:11" s="70" customFormat="1" x14ac:dyDescent="0.25">
      <c r="B45" s="63"/>
      <c r="C45" s="33"/>
      <c r="D45" s="33"/>
      <c r="E45" s="33"/>
      <c r="F45" s="33"/>
      <c r="G45" s="33"/>
      <c r="H45" s="33"/>
      <c r="I45" s="33"/>
      <c r="J45" s="33"/>
      <c r="K45" s="64"/>
    </row>
    <row r="46" spans="1:11" s="12" customFormat="1" ht="13.8" thickBot="1" x14ac:dyDescent="0.3">
      <c r="B46" s="65"/>
      <c r="C46" s="66"/>
      <c r="D46" s="66"/>
      <c r="E46" s="66"/>
      <c r="F46" s="66"/>
      <c r="G46" s="66"/>
      <c r="H46" s="66"/>
      <c r="I46" s="66"/>
      <c r="J46" s="66"/>
      <c r="K46" s="67"/>
    </row>
    <row r="47" spans="1:11" s="12" customFormat="1" ht="15" x14ac:dyDescent="0.25">
      <c r="B47" s="80" t="s">
        <v>0</v>
      </c>
      <c r="C47" s="164" t="s">
        <v>27</v>
      </c>
      <c r="D47" s="164"/>
      <c r="E47" s="164"/>
      <c r="F47" s="165"/>
      <c r="G47" s="33"/>
      <c r="H47" s="225" t="s">
        <v>1</v>
      </c>
      <c r="I47" s="226"/>
      <c r="J47" s="226"/>
      <c r="K47"/>
    </row>
    <row r="48" spans="1:11" s="12" customFormat="1" ht="13.8" x14ac:dyDescent="0.25">
      <c r="B48" s="71" t="s">
        <v>2</v>
      </c>
      <c r="C48" s="168"/>
      <c r="D48" s="168"/>
      <c r="E48" s="168"/>
      <c r="F48" s="169"/>
      <c r="G48" s="33"/>
      <c r="H48" s="170">
        <f>H2</f>
        <v>2021</v>
      </c>
      <c r="I48" s="171"/>
      <c r="J48" s="172"/>
      <c r="K48"/>
    </row>
    <row r="49" spans="1:11" s="12" customFormat="1" ht="13.8" x14ac:dyDescent="0.25">
      <c r="B49" s="72" t="s">
        <v>3</v>
      </c>
      <c r="C49" s="168" t="str">
        <f>C3</f>
        <v>Nome Cognome</v>
      </c>
      <c r="D49" s="168"/>
      <c r="E49" s="168"/>
      <c r="F49" s="169"/>
      <c r="G49" s="33"/>
      <c r="H49" s="173"/>
      <c r="I49" s="174"/>
      <c r="J49" s="175"/>
      <c r="K49"/>
    </row>
    <row r="50" spans="1:11" s="12" customFormat="1" ht="13.8" x14ac:dyDescent="0.25">
      <c r="B50" s="73" t="s">
        <v>4</v>
      </c>
      <c r="C50" s="178" t="str">
        <f>C4</f>
        <v>Categoria</v>
      </c>
      <c r="D50" s="178"/>
      <c r="E50" s="178"/>
      <c r="F50" s="179"/>
      <c r="G50" s="33"/>
      <c r="H50" s="33"/>
      <c r="I50" s="33"/>
      <c r="J50" s="33"/>
      <c r="K50"/>
    </row>
    <row r="51" spans="1:11" s="12" customFormat="1" ht="14.4" thickBot="1" x14ac:dyDescent="0.3">
      <c r="B51" s="74" t="s">
        <v>5</v>
      </c>
      <c r="C51" s="217" t="str">
        <f>C5</f>
        <v>ASA</v>
      </c>
      <c r="D51" s="217"/>
      <c r="E51" s="217"/>
      <c r="F51" s="218"/>
      <c r="G51" s="33"/>
      <c r="H51" s="33"/>
      <c r="I51" s="33"/>
      <c r="J51" s="33"/>
      <c r="K51"/>
    </row>
    <row r="52" spans="1:11" s="12" customFormat="1" ht="13.8" thickBot="1" x14ac:dyDescent="0.3">
      <c r="B52" s="63"/>
      <c r="C52" s="33"/>
      <c r="D52" s="33"/>
      <c r="E52" s="33"/>
      <c r="F52" s="33"/>
      <c r="G52" s="33"/>
      <c r="H52" s="33"/>
      <c r="I52" s="33"/>
      <c r="J52" s="33"/>
      <c r="K52"/>
    </row>
    <row r="53" spans="1:11" ht="43.05" customHeight="1" thickBot="1" x14ac:dyDescent="0.3">
      <c r="A53" s="9"/>
      <c r="B53" s="75" t="s">
        <v>23</v>
      </c>
      <c r="C53" s="76" t="s">
        <v>45</v>
      </c>
      <c r="D53" s="156" t="s">
        <v>22</v>
      </c>
      <c r="E53" s="156"/>
      <c r="F53" s="156"/>
      <c r="G53" s="157"/>
      <c r="H53" s="158">
        <v>0.49</v>
      </c>
      <c r="I53" s="159"/>
      <c r="J53" s="160"/>
    </row>
    <row r="54" spans="1:11" ht="35.25" customHeight="1" thickBot="1" x14ac:dyDescent="0.3">
      <c r="A54" s="8"/>
      <c r="B54" s="47" t="s">
        <v>37</v>
      </c>
      <c r="C54" s="48">
        <v>14</v>
      </c>
      <c r="D54" s="52">
        <v>1</v>
      </c>
      <c r="E54" s="52">
        <v>2</v>
      </c>
      <c r="F54" s="52">
        <v>3</v>
      </c>
      <c r="G54" s="53">
        <v>4</v>
      </c>
      <c r="H54" s="54">
        <v>5</v>
      </c>
      <c r="I54" s="54">
        <v>6</v>
      </c>
      <c r="J54" s="55">
        <v>7</v>
      </c>
      <c r="K54" s="26">
        <f>SUM(D58:J58)/3</f>
        <v>0</v>
      </c>
    </row>
    <row r="55" spans="1:11" ht="35.25" customHeight="1" x14ac:dyDescent="0.25">
      <c r="A55" s="8"/>
      <c r="B55" s="154" t="s">
        <v>74</v>
      </c>
      <c r="C55" s="154"/>
      <c r="D55" s="27"/>
      <c r="E55" s="27"/>
      <c r="F55" s="27"/>
      <c r="G55" s="28"/>
      <c r="H55" s="24"/>
      <c r="I55" s="24"/>
      <c r="J55" s="24"/>
    </row>
    <row r="56" spans="1:11" ht="35.25" customHeight="1" x14ac:dyDescent="0.25">
      <c r="A56" s="8"/>
      <c r="B56" s="154" t="s">
        <v>75</v>
      </c>
      <c r="C56" s="154"/>
      <c r="D56" s="27"/>
      <c r="E56" s="27"/>
      <c r="F56" s="27"/>
      <c r="G56" s="28"/>
      <c r="H56" s="24"/>
      <c r="I56" s="24"/>
      <c r="J56" s="24"/>
    </row>
    <row r="57" spans="1:11" ht="42.75" customHeight="1" thickBot="1" x14ac:dyDescent="0.3">
      <c r="A57" s="8"/>
      <c r="B57" s="154" t="s">
        <v>76</v>
      </c>
      <c r="C57" s="154"/>
      <c r="D57" s="27"/>
      <c r="E57" s="27"/>
      <c r="F57" s="27"/>
      <c r="G57" s="28"/>
      <c r="H57" s="24"/>
      <c r="I57" s="24"/>
      <c r="J57" s="24"/>
    </row>
    <row r="58" spans="1:11" ht="13.05" hidden="1" customHeight="1" thickBot="1" x14ac:dyDescent="0.3">
      <c r="A58" s="8"/>
      <c r="B58" s="136"/>
      <c r="C58" s="136"/>
      <c r="D58" s="34">
        <f>((IF(D55="X",D54,"0")+(IF(D56="X",D54,"0")+IF(D57="X",D54,"0"))))</f>
        <v>0</v>
      </c>
      <c r="E58" s="34">
        <f t="shared" ref="E58:J58" si="3">((IF(E55="X",E54,"0")+(IF(E56="X",E54,"0")+IF(E57="X",E54,"0"))))</f>
        <v>0</v>
      </c>
      <c r="F58" s="34">
        <f t="shared" si="3"/>
        <v>0</v>
      </c>
      <c r="G58" s="35">
        <f t="shared" si="3"/>
        <v>0</v>
      </c>
      <c r="H58" s="36">
        <f t="shared" si="3"/>
        <v>0</v>
      </c>
      <c r="I58" s="36">
        <f t="shared" si="3"/>
        <v>0</v>
      </c>
      <c r="J58" s="36">
        <f t="shared" si="3"/>
        <v>0</v>
      </c>
    </row>
    <row r="59" spans="1:11" ht="35.25" customHeight="1" thickBot="1" x14ac:dyDescent="0.3">
      <c r="A59" s="8"/>
      <c r="B59" s="50" t="s">
        <v>43</v>
      </c>
      <c r="C59" s="51">
        <v>12</v>
      </c>
      <c r="D59" s="52">
        <v>1</v>
      </c>
      <c r="E59" s="52">
        <v>2</v>
      </c>
      <c r="F59" s="52">
        <v>3</v>
      </c>
      <c r="G59" s="53">
        <v>4</v>
      </c>
      <c r="H59" s="54">
        <v>5</v>
      </c>
      <c r="I59" s="54">
        <v>6</v>
      </c>
      <c r="J59" s="55">
        <v>7</v>
      </c>
      <c r="K59" s="26">
        <f>SUM(D63:J63)/3</f>
        <v>0</v>
      </c>
    </row>
    <row r="60" spans="1:11" ht="35.1" customHeight="1" x14ac:dyDescent="0.25">
      <c r="A60" s="8"/>
      <c r="B60" s="155" t="s">
        <v>58</v>
      </c>
      <c r="C60" s="155"/>
      <c r="D60" s="31"/>
      <c r="E60" s="31"/>
      <c r="F60" s="31"/>
      <c r="G60" s="49"/>
      <c r="H60" s="25"/>
      <c r="I60" s="25"/>
      <c r="J60" s="24"/>
    </row>
    <row r="61" spans="1:11" ht="35.1" customHeight="1" x14ac:dyDescent="0.25">
      <c r="A61" s="8"/>
      <c r="B61" s="135" t="s">
        <v>70</v>
      </c>
      <c r="C61" s="135"/>
      <c r="D61" s="27"/>
      <c r="E61" s="27"/>
      <c r="F61" s="27"/>
      <c r="G61" s="28"/>
      <c r="H61" s="24"/>
      <c r="I61" s="24"/>
      <c r="J61" s="24"/>
    </row>
    <row r="62" spans="1:11" ht="35.1" customHeight="1" thickBot="1" x14ac:dyDescent="0.3">
      <c r="A62" s="8"/>
      <c r="B62" s="154" t="s">
        <v>77</v>
      </c>
      <c r="C62" s="154"/>
      <c r="D62" s="27"/>
      <c r="E62" s="27"/>
      <c r="F62" s="27"/>
      <c r="G62" s="28"/>
      <c r="H62" s="24"/>
      <c r="I62" s="24"/>
      <c r="J62" s="24"/>
    </row>
    <row r="63" spans="1:11" ht="13.8" hidden="1" thickBot="1" x14ac:dyDescent="0.3">
      <c r="A63" s="8"/>
      <c r="B63" s="136"/>
      <c r="C63" s="136"/>
      <c r="D63" s="34">
        <f>((IF(D60="X",D59,"0")+(IF(D61="X",D59,"0")+IF(D62="X",D59,"0"))))</f>
        <v>0</v>
      </c>
      <c r="E63" s="34">
        <f t="shared" ref="E63:J63" si="4">((IF(E60="X",E59,"0")+(IF(E61="X",E59,"0")+IF(E62="X",E59,"0"))))</f>
        <v>0</v>
      </c>
      <c r="F63" s="34">
        <f t="shared" si="4"/>
        <v>0</v>
      </c>
      <c r="G63" s="35">
        <f t="shared" si="4"/>
        <v>0</v>
      </c>
      <c r="H63" s="36">
        <f t="shared" si="4"/>
        <v>0</v>
      </c>
      <c r="I63" s="36">
        <f t="shared" si="4"/>
        <v>0</v>
      </c>
      <c r="J63" s="36">
        <f t="shared" si="4"/>
        <v>0</v>
      </c>
    </row>
    <row r="64" spans="1:11" ht="35.25" customHeight="1" thickBot="1" x14ac:dyDescent="0.3">
      <c r="A64" s="8"/>
      <c r="B64" s="50" t="s">
        <v>25</v>
      </c>
      <c r="C64" s="51">
        <v>11</v>
      </c>
      <c r="D64" s="52">
        <v>1</v>
      </c>
      <c r="E64" s="52">
        <v>2</v>
      </c>
      <c r="F64" s="52">
        <v>3</v>
      </c>
      <c r="G64" s="53">
        <v>4</v>
      </c>
      <c r="H64" s="54">
        <v>5</v>
      </c>
      <c r="I64" s="54">
        <v>6</v>
      </c>
      <c r="J64" s="55">
        <v>7</v>
      </c>
      <c r="K64" s="26">
        <f>SUM(D68:J68)/3</f>
        <v>0</v>
      </c>
    </row>
    <row r="65" spans="1:11" ht="35.1" customHeight="1" x14ac:dyDescent="0.25">
      <c r="A65" s="8"/>
      <c r="B65" s="155" t="s">
        <v>78</v>
      </c>
      <c r="C65" s="155"/>
      <c r="D65" s="31"/>
      <c r="E65" s="31"/>
      <c r="F65" s="31"/>
      <c r="G65" s="49"/>
      <c r="H65" s="25"/>
      <c r="I65" s="25"/>
      <c r="J65" s="24"/>
    </row>
    <row r="66" spans="1:11" ht="35.1" customHeight="1" x14ac:dyDescent="0.25">
      <c r="A66" s="8"/>
      <c r="B66" s="154" t="s">
        <v>79</v>
      </c>
      <c r="C66" s="154"/>
      <c r="D66" s="27"/>
      <c r="E66" s="27"/>
      <c r="F66" s="27"/>
      <c r="G66" s="28"/>
      <c r="H66" s="24"/>
      <c r="I66" s="24"/>
      <c r="J66" s="24"/>
    </row>
    <row r="67" spans="1:11" ht="35.1" customHeight="1" thickBot="1" x14ac:dyDescent="0.3">
      <c r="A67" s="8"/>
      <c r="B67" s="154" t="s">
        <v>59</v>
      </c>
      <c r="C67" s="154"/>
      <c r="D67" s="27"/>
      <c r="E67" s="27"/>
      <c r="F67" s="27"/>
      <c r="G67" s="28"/>
      <c r="H67" s="24"/>
      <c r="I67" s="24"/>
      <c r="J67" s="24"/>
    </row>
    <row r="68" spans="1:11" ht="12" hidden="1" customHeight="1" thickBot="1" x14ac:dyDescent="0.3">
      <c r="A68" s="8"/>
      <c r="B68" s="136"/>
      <c r="C68" s="136"/>
      <c r="D68" s="34">
        <f t="shared" ref="D68:J68" si="5">((IF(D65="X",D64,"0")+IF(D66="X",D64,"0")+(IF(D67="X",D64,"0"))))</f>
        <v>0</v>
      </c>
      <c r="E68" s="34">
        <f t="shared" si="5"/>
        <v>0</v>
      </c>
      <c r="F68" s="34">
        <f t="shared" si="5"/>
        <v>0</v>
      </c>
      <c r="G68" s="35">
        <f t="shared" si="5"/>
        <v>0</v>
      </c>
      <c r="H68" s="36">
        <f t="shared" si="5"/>
        <v>0</v>
      </c>
      <c r="I68" s="36">
        <f t="shared" si="5"/>
        <v>0</v>
      </c>
      <c r="J68" s="36">
        <f t="shared" si="5"/>
        <v>0</v>
      </c>
    </row>
    <row r="69" spans="1:11" ht="35.25" customHeight="1" thickBot="1" x14ac:dyDescent="0.3">
      <c r="A69" s="8"/>
      <c r="B69" s="50" t="s">
        <v>38</v>
      </c>
      <c r="C69" s="51">
        <v>12</v>
      </c>
      <c r="D69" s="52">
        <v>1</v>
      </c>
      <c r="E69" s="52">
        <v>2</v>
      </c>
      <c r="F69" s="52">
        <v>3</v>
      </c>
      <c r="G69" s="53">
        <v>4</v>
      </c>
      <c r="H69" s="54">
        <v>5</v>
      </c>
      <c r="I69" s="54">
        <v>6</v>
      </c>
      <c r="J69" s="55">
        <v>7</v>
      </c>
      <c r="K69" s="26">
        <f>SUM(D74:J74)/4</f>
        <v>0</v>
      </c>
    </row>
    <row r="70" spans="1:11" ht="35.1" customHeight="1" x14ac:dyDescent="0.25">
      <c r="A70" s="8"/>
      <c r="B70" s="212" t="s">
        <v>55</v>
      </c>
      <c r="C70" s="213"/>
      <c r="D70" s="31"/>
      <c r="E70" s="31"/>
      <c r="F70" s="31"/>
      <c r="G70" s="49"/>
      <c r="H70" s="25"/>
      <c r="I70" s="25"/>
      <c r="J70" s="24"/>
    </row>
    <row r="71" spans="1:11" ht="35.1" customHeight="1" x14ac:dyDescent="0.25">
      <c r="A71" s="8"/>
      <c r="B71" s="135" t="s">
        <v>72</v>
      </c>
      <c r="C71" s="135"/>
      <c r="D71" s="27"/>
      <c r="E71" s="27"/>
      <c r="F71" s="27"/>
      <c r="G71" s="28"/>
      <c r="H71" s="24"/>
      <c r="I71" s="24"/>
      <c r="J71" s="24"/>
    </row>
    <row r="72" spans="1:11" ht="35.1" customHeight="1" x14ac:dyDescent="0.25">
      <c r="A72" s="8"/>
      <c r="B72" s="135" t="s">
        <v>73</v>
      </c>
      <c r="C72" s="135"/>
      <c r="D72" s="27"/>
      <c r="E72" s="27"/>
      <c r="F72" s="27"/>
      <c r="G72" s="28"/>
      <c r="H72" s="24"/>
      <c r="I72" s="24"/>
      <c r="J72" s="24"/>
    </row>
    <row r="73" spans="1:11" ht="35.1" customHeight="1" thickBot="1" x14ac:dyDescent="0.3">
      <c r="A73" s="8"/>
      <c r="B73" s="135" t="s">
        <v>53</v>
      </c>
      <c r="C73" s="135"/>
      <c r="D73" s="85"/>
      <c r="E73" s="85"/>
      <c r="F73" s="85"/>
      <c r="G73" s="86"/>
      <c r="H73" s="87"/>
      <c r="I73" s="87"/>
      <c r="J73" s="87"/>
    </row>
    <row r="74" spans="1:11" ht="12" hidden="1" customHeight="1" thickBot="1" x14ac:dyDescent="0.3">
      <c r="A74" s="8"/>
      <c r="B74" s="136"/>
      <c r="C74" s="136"/>
      <c r="D74" s="34">
        <f>((IF(D70="X",D69,"0")+IF(D71="X",D69,"0")+(IF(D72="X",D69,"0")+(IF(D73="X",D69,"0")))))</f>
        <v>0</v>
      </c>
      <c r="E74" s="34">
        <f t="shared" ref="E74" si="6">((IF(E70="X",E69,"0")+IF(E71="X",E69,"0")+(IF(E72="X",E69,"0")+(IF(E73="X",E69,"0")))))</f>
        <v>0</v>
      </c>
      <c r="F74" s="34">
        <f>((IF(F70="X",F69,"0")+IF(F71="X",F69,"0")+(IF(F72="X",F69,"0")+(IF(F73="X",F69,"0")))))</f>
        <v>0</v>
      </c>
      <c r="G74" s="35">
        <f>((IF(G70="X",G69,"0")+IF(G71="X",G69,"0")+(IF(G72="X",G69,"0")+(IF(G73="X",G69,"0")))))</f>
        <v>0</v>
      </c>
      <c r="H74" s="36">
        <f>((IF(H70="X",H69,"0")+IF(H71="X",H69,"0")+(IF(H72="X",H69,"0")+(IF(H73="X",H69,"0")))))</f>
        <v>0</v>
      </c>
      <c r="I74" s="36">
        <f t="shared" ref="I74" si="7">((IF(I70="X",I69,"0")+IF(I71="X",I69,"0")+(IF(I72="X",I69,"0")+(IF(I73="X",I69,"0")))))</f>
        <v>0</v>
      </c>
      <c r="J74" s="36">
        <f>((IF(J70="X",J69,"0")+IF(J71="X",J69,"0")+(IF(J72="X",J69,"0")+(IF(J73="X",J69,"0")))))</f>
        <v>0</v>
      </c>
    </row>
    <row r="75" spans="1:11" s="12" customFormat="1" ht="45" customHeight="1" thickBot="1" x14ac:dyDescent="0.3">
      <c r="B75" s="62" t="s">
        <v>24</v>
      </c>
      <c r="C75" s="77">
        <f>C54+C59+C64+C69</f>
        <v>49</v>
      </c>
      <c r="D75" s="137">
        <f>K54*C54+K59*C59+K64*C64+K69*C69</f>
        <v>0</v>
      </c>
      <c r="E75" s="138"/>
      <c r="F75" s="138"/>
      <c r="G75" s="138"/>
      <c r="H75" s="139">
        <f>D75/(C75*7)</f>
        <v>0</v>
      </c>
      <c r="I75" s="140"/>
      <c r="J75" s="140"/>
      <c r="K75" s="141"/>
    </row>
    <row r="76" spans="1:11" ht="13.5" customHeight="1" thickBot="1" x14ac:dyDescent="0.3">
      <c r="A76" s="9"/>
      <c r="B76" s="33"/>
      <c r="C76" s="33"/>
      <c r="D76" s="33"/>
      <c r="E76" s="33"/>
      <c r="F76" s="33"/>
      <c r="G76" s="33"/>
      <c r="H76" s="33"/>
      <c r="I76" s="33"/>
      <c r="J76" s="33"/>
    </row>
    <row r="77" spans="1:11" s="12" customFormat="1" ht="39" hidden="1" customHeight="1" thickBot="1" x14ac:dyDescent="0.3">
      <c r="C77" s="56"/>
      <c r="D77" s="57"/>
      <c r="E77" s="58"/>
      <c r="F77" s="59"/>
      <c r="G77" s="60"/>
      <c r="H77" s="60"/>
      <c r="I77" s="60"/>
      <c r="J77" s="61"/>
    </row>
    <row r="78" spans="1:11" s="12" customFormat="1" ht="36" customHeight="1" thickBot="1" x14ac:dyDescent="0.3">
      <c r="B78" s="78" t="s">
        <v>39</v>
      </c>
      <c r="C78" s="142">
        <f>H38</f>
        <v>0</v>
      </c>
      <c r="D78" s="143"/>
      <c r="E78" s="144" t="s">
        <v>32</v>
      </c>
      <c r="F78" s="144"/>
      <c r="G78" s="145"/>
      <c r="H78" s="148">
        <f>(C78*H28)+(C79*H53)</f>
        <v>0</v>
      </c>
      <c r="I78" s="149"/>
      <c r="J78" s="149"/>
      <c r="K78" s="150"/>
    </row>
    <row r="79" spans="1:11" s="12" customFormat="1" ht="36.75" customHeight="1" thickBot="1" x14ac:dyDescent="0.3">
      <c r="B79" s="79" t="s">
        <v>26</v>
      </c>
      <c r="C79" s="139">
        <f>H75</f>
        <v>0</v>
      </c>
      <c r="D79" s="141"/>
      <c r="E79" s="146"/>
      <c r="F79" s="146"/>
      <c r="G79" s="147"/>
      <c r="H79" s="151"/>
      <c r="I79" s="152"/>
      <c r="J79" s="152"/>
      <c r="K79" s="153"/>
    </row>
    <row r="80" spans="1:11" ht="13.8" hidden="1" thickBot="1" x14ac:dyDescent="0.3">
      <c r="A80" s="10" t="s">
        <v>8</v>
      </c>
      <c r="B80" s="11"/>
      <c r="C80" s="12"/>
      <c r="D80" s="12"/>
      <c r="E80" s="12"/>
      <c r="F80" s="12"/>
      <c r="G80" s="12"/>
      <c r="H80" s="12"/>
      <c r="I80" s="12"/>
      <c r="J80" s="12"/>
    </row>
    <row r="81" spans="1:12" ht="13.8" thickBot="1" x14ac:dyDescent="0.3">
      <c r="A81" s="10"/>
      <c r="B81" s="243" t="s">
        <v>9</v>
      </c>
      <c r="C81" s="244"/>
      <c r="D81" s="244"/>
      <c r="E81" s="244"/>
      <c r="F81" s="244"/>
      <c r="G81" s="244"/>
      <c r="H81" s="244"/>
      <c r="I81" s="244"/>
      <c r="J81" s="244"/>
      <c r="K81" s="245"/>
    </row>
    <row r="82" spans="1:12" ht="37.5" customHeight="1" x14ac:dyDescent="0.25">
      <c r="A82" t="s">
        <v>10</v>
      </c>
      <c r="B82" s="129" t="s">
        <v>29</v>
      </c>
      <c r="C82" s="130"/>
      <c r="D82" s="130"/>
      <c r="E82" s="130"/>
      <c r="F82" s="130"/>
      <c r="G82" s="130"/>
      <c r="H82" s="130"/>
      <c r="I82" s="130"/>
      <c r="J82" s="130"/>
      <c r="K82" s="131"/>
    </row>
    <row r="83" spans="1:12" x14ac:dyDescent="0.25">
      <c r="A83" s="10" t="s">
        <v>11</v>
      </c>
      <c r="B83" s="63"/>
      <c r="C83" s="33"/>
      <c r="D83" s="33"/>
      <c r="E83" s="33"/>
      <c r="F83" s="33"/>
      <c r="G83" s="33"/>
      <c r="H83" s="33"/>
      <c r="I83" s="33"/>
      <c r="J83" s="33"/>
      <c r="K83" s="64"/>
    </row>
    <row r="84" spans="1:12" x14ac:dyDescent="0.25">
      <c r="A84" s="10" t="s">
        <v>12</v>
      </c>
      <c r="B84" s="63"/>
      <c r="C84" s="33"/>
      <c r="D84" s="33"/>
      <c r="E84" s="33"/>
      <c r="F84" s="33"/>
      <c r="G84" s="33"/>
      <c r="H84" s="33"/>
      <c r="I84" s="33"/>
      <c r="J84" s="33"/>
      <c r="K84" s="64"/>
    </row>
    <row r="85" spans="1:12" x14ac:dyDescent="0.25">
      <c r="A85" s="10" t="s">
        <v>13</v>
      </c>
      <c r="B85" s="63"/>
      <c r="C85" s="33"/>
      <c r="D85" s="33"/>
      <c r="E85" s="33"/>
      <c r="F85" s="33"/>
      <c r="G85" s="33"/>
      <c r="H85" s="33"/>
      <c r="I85" s="33"/>
      <c r="J85" s="33"/>
      <c r="K85" s="64"/>
    </row>
    <row r="86" spans="1:12" x14ac:dyDescent="0.25">
      <c r="A86" s="10" t="s">
        <v>14</v>
      </c>
      <c r="B86" s="63"/>
      <c r="C86" s="33"/>
      <c r="D86" s="33"/>
      <c r="E86" s="33"/>
      <c r="F86" s="33"/>
      <c r="G86" s="33"/>
      <c r="H86" s="33"/>
      <c r="I86" s="33"/>
      <c r="J86" s="33"/>
      <c r="K86" s="64"/>
    </row>
    <row r="87" spans="1:12" x14ac:dyDescent="0.25">
      <c r="A87" s="10" t="s">
        <v>15</v>
      </c>
      <c r="B87" s="63"/>
      <c r="C87" s="33"/>
      <c r="D87" s="33"/>
      <c r="E87" s="33"/>
      <c r="F87" s="33"/>
      <c r="G87" s="33"/>
      <c r="H87" s="33"/>
      <c r="I87" s="33"/>
      <c r="J87" s="33"/>
      <c r="K87" s="64"/>
    </row>
    <row r="88" spans="1:12" ht="13.8" thickBot="1" x14ac:dyDescent="0.3">
      <c r="A88" s="10" t="s">
        <v>16</v>
      </c>
      <c r="B88" s="65"/>
      <c r="C88" s="66"/>
      <c r="D88" s="66"/>
      <c r="E88" s="66"/>
      <c r="F88" s="66"/>
      <c r="G88" s="66"/>
      <c r="H88" s="66"/>
      <c r="I88" s="66"/>
      <c r="J88" s="66"/>
      <c r="K88" s="67"/>
    </row>
    <row r="89" spans="1:12" x14ac:dyDescent="0.25">
      <c r="A89" t="s">
        <v>17</v>
      </c>
    </row>
    <row r="90" spans="1:12" hidden="1" x14ac:dyDescent="0.25"/>
    <row r="91" spans="1:12" hidden="1" x14ac:dyDescent="0.25">
      <c r="B91" s="246" t="s">
        <v>18</v>
      </c>
      <c r="C91" s="247"/>
      <c r="D91" s="247"/>
      <c r="E91" s="247"/>
      <c r="F91" s="247"/>
      <c r="G91" s="247"/>
      <c r="H91" s="247"/>
      <c r="I91" s="247"/>
      <c r="J91" s="247"/>
      <c r="K91" s="248"/>
    </row>
    <row r="92" spans="1:12" ht="13.8" hidden="1" thickBot="1" x14ac:dyDescent="0.3">
      <c r="B92" s="13" t="s">
        <v>19</v>
      </c>
      <c r="C92" s="14" t="e">
        <f>((IF(#REF!="","0",1)*#REF!)+(IF(#REF!="","0",1)*#REF!)+(IF(#REF!="","0",1)*#REF!))</f>
        <v>#REF!</v>
      </c>
      <c r="D92" s="15" t="e">
        <f>((IF(#REF!="","0",2)*#REF!)+(IF(#REF!="","0",2)*#REF!)+(IF(#REF!="","0",2)*#REF!))</f>
        <v>#REF!</v>
      </c>
      <c r="E92" s="15" t="e">
        <f>((IF(#REF!="","0",3)*#REF!)+(IF(#REF!="","0",3)*#REF!)+(IF(#REF!="","0",3)*#REF!))</f>
        <v>#REF!</v>
      </c>
      <c r="F92" s="15" t="e">
        <f>((IF(#REF!="","0",4)*#REF!)+(IF(#REF!="","0",4)*#REF!)+(IF(#REF!="","0",4)*#REF!))</f>
        <v>#REF!</v>
      </c>
      <c r="G92" s="15" t="e">
        <f>((IF(#REF!="","0",5)*#REF!)+(IF(#REF!="","0",5)*#REF!)+(IF(#REF!="","0",5)*#REF!))</f>
        <v>#REF!</v>
      </c>
      <c r="H92" s="15" t="e">
        <f>((IF(#REF!="","0",6)*#REF!)+(IF(#REF!="","0",6)*#REF!)+(IF(#REF!="","0",6)*#REF!))</f>
        <v>#REF!</v>
      </c>
      <c r="I92" s="16" t="e">
        <f>((IF(#REF!="","0",7)*#REF!)+(IF(#REF!="","0",7)*#REF!)+(IF(#REF!="","0",7)*#REF!))</f>
        <v>#REF!</v>
      </c>
      <c r="J92" t="e">
        <f>SUM(C92:I92)</f>
        <v>#REF!</v>
      </c>
      <c r="K92" s="17" t="e">
        <f>J92/350</f>
        <v>#REF!</v>
      </c>
      <c r="L92" s="18"/>
    </row>
    <row r="93" spans="1:12" ht="13.8" hidden="1" thickBot="1" x14ac:dyDescent="0.3">
      <c r="B93" s="13" t="s">
        <v>20</v>
      </c>
      <c r="C93" s="19" t="e">
        <f>((IF(#REF!="","0",1)*#REF!)+(IF(#REF!="","0",1)*#REF!)+(IF(#REF!="","0",1)*#REF!)+(IF(#REF!="","0",1)*#REF!)+(IF(#REF!="","0",1)*#REF!)+(IF(#REF!="","0",1)*#REF!)+(IF(#REF!="","0",1)*#REF!))</f>
        <v>#REF!</v>
      </c>
      <c r="D93" s="19" t="e">
        <f>((IF(#REF!="","0",2)*#REF!)+(IF(#REF!="","0",2)*#REF!)+(IF(#REF!="","0",2)*#REF!)+(IF(#REF!="","0",2)*#REF!)+(IF(#REF!="","0",2)*#REF!)+(IF(#REF!="","0",2)*#REF!)+(IF(#REF!="","0",2)*#REF!))</f>
        <v>#REF!</v>
      </c>
      <c r="E93" s="19" t="e">
        <f>((IF(#REF!="","0",3)*#REF!)+(IF(#REF!="","0",3)*#REF!)+(IF(#REF!="","0",3)*#REF!)+(IF(#REF!="","0",3)*#REF!)+(IF(#REF!="","0",3)*#REF!)+(IF(#REF!="","0",3)*#REF!)+(IF(#REF!="","0",3)*#REF!))</f>
        <v>#REF!</v>
      </c>
      <c r="F93" s="19" t="e">
        <f>((IF(#REF!="","0",4)*#REF!)+(IF(#REF!="","0",4)*#REF!)+(IF(#REF!="","0",4)*#REF!)+(IF(#REF!="","0",4)*#REF!)+(IF(#REF!="","0",4)*#REF!)+(IF(#REF!="","0",4)*#REF!)+(IF(#REF!="","0",4)*#REF!))</f>
        <v>#REF!</v>
      </c>
      <c r="G93" s="19" t="e">
        <f>((IF(#REF!="","0",5)*#REF!)+(IF(#REF!="","0",5)*#REF!)+(IF(#REF!="","0",5)*#REF!)+(IF(#REF!="","0",5)*#REF!)+(IF(#REF!="","0",5)*#REF!)+(IF(#REF!="","0",5)*#REF!)+(IF(#REF!="","0",5)*#REF!))</f>
        <v>#REF!</v>
      </c>
      <c r="H93" s="19" t="e">
        <f>((IF(#REF!="","0",6)*#REF!)+(IF(#REF!="","0",6)*#REF!)+(IF(#REF!="","0",6)*#REF!)+(IF(#REF!="","0",6)*#REF!)+(IF(#REF!="","0",6)*#REF!)+(IF(#REF!="","0",6)*#REF!)+(IF(#REF!="","0",6)*#REF!))</f>
        <v>#REF!</v>
      </c>
      <c r="I93" s="19" t="e">
        <f>((IF(#REF!="","0",7)*#REF!)+(IF(#REF!="","0",7)*#REF!)+(IF(#REF!="","0",7)*#REF!)+(IF(#REF!="","0",7)*#REF!)+(IF(#REF!="","0",7)*#REF!)+(IF(#REF!="","0",7)*#REF!)+(IF(#REF!="","0",7)*#REF!))</f>
        <v>#REF!</v>
      </c>
      <c r="J93" s="20" t="e">
        <f>SUM(C93:I93)</f>
        <v>#REF!</v>
      </c>
      <c r="K93" s="17" t="e">
        <f>J93/350</f>
        <v>#REF!</v>
      </c>
      <c r="L93" s="18"/>
    </row>
    <row r="94" spans="1:12" ht="13.8" hidden="1" thickBot="1" x14ac:dyDescent="0.3">
      <c r="B94" s="21"/>
      <c r="C94" s="22"/>
      <c r="D94" s="22"/>
      <c r="E94" s="22"/>
      <c r="F94" s="22"/>
      <c r="G94" s="22"/>
      <c r="H94" s="22"/>
      <c r="I94" s="22"/>
      <c r="J94" s="22" t="e">
        <f>SUM(J92:J93)</f>
        <v>#REF!</v>
      </c>
      <c r="K94" s="23" t="e">
        <f>IF(J94&lt;490,0,J94/700)</f>
        <v>#REF!</v>
      </c>
      <c r="L94" s="18"/>
    </row>
  </sheetData>
  <mergeCells count="104">
    <mergeCell ref="B81:K81"/>
    <mergeCell ref="B82:K82"/>
    <mergeCell ref="B91:K91"/>
    <mergeCell ref="B73:C73"/>
    <mergeCell ref="B74:C74"/>
    <mergeCell ref="D75:G75"/>
    <mergeCell ref="H75:K75"/>
    <mergeCell ref="C78:D78"/>
    <mergeCell ref="E78:G79"/>
    <mergeCell ref="H78:K79"/>
    <mergeCell ref="C79:D79"/>
    <mergeCell ref="B66:C66"/>
    <mergeCell ref="B67:C67"/>
    <mergeCell ref="B68:C68"/>
    <mergeCell ref="B70:C70"/>
    <mergeCell ref="B71:C71"/>
    <mergeCell ref="B72:C72"/>
    <mergeCell ref="B58:C58"/>
    <mergeCell ref="B60:C60"/>
    <mergeCell ref="B61:C61"/>
    <mergeCell ref="B62:C62"/>
    <mergeCell ref="B63:C63"/>
    <mergeCell ref="B65:C65"/>
    <mergeCell ref="C51:F51"/>
    <mergeCell ref="D53:G53"/>
    <mergeCell ref="H53:J53"/>
    <mergeCell ref="B55:C55"/>
    <mergeCell ref="B56:C56"/>
    <mergeCell ref="B57:C57"/>
    <mergeCell ref="C47:F47"/>
    <mergeCell ref="H47:J47"/>
    <mergeCell ref="C48:F48"/>
    <mergeCell ref="H48:J49"/>
    <mergeCell ref="C49:F49"/>
    <mergeCell ref="C50:F50"/>
    <mergeCell ref="B36:C36"/>
    <mergeCell ref="B37:C37"/>
    <mergeCell ref="D38:G38"/>
    <mergeCell ref="H38:K38"/>
    <mergeCell ref="B39:K39"/>
    <mergeCell ref="B40:K40"/>
    <mergeCell ref="D28:G28"/>
    <mergeCell ref="H28:J28"/>
    <mergeCell ref="B30:C30"/>
    <mergeCell ref="B31:C31"/>
    <mergeCell ref="B33:C33"/>
    <mergeCell ref="B34:C34"/>
    <mergeCell ref="B26:F26"/>
    <mergeCell ref="G26:H26"/>
    <mergeCell ref="I26:J26"/>
    <mergeCell ref="B27:C27"/>
    <mergeCell ref="D27:F27"/>
    <mergeCell ref="G27:H27"/>
    <mergeCell ref="I27:J27"/>
    <mergeCell ref="B24:F24"/>
    <mergeCell ref="G24:H24"/>
    <mergeCell ref="I24:J24"/>
    <mergeCell ref="B25:F25"/>
    <mergeCell ref="G25:H25"/>
    <mergeCell ref="I25:J25"/>
    <mergeCell ref="B22:F22"/>
    <mergeCell ref="G22:H22"/>
    <mergeCell ref="I22:J22"/>
    <mergeCell ref="B23:F23"/>
    <mergeCell ref="G23:H23"/>
    <mergeCell ref="I23:J23"/>
    <mergeCell ref="B20:F20"/>
    <mergeCell ref="I20:J20"/>
    <mergeCell ref="B21:C21"/>
    <mergeCell ref="D21:F21"/>
    <mergeCell ref="G21:H21"/>
    <mergeCell ref="I21:J21"/>
    <mergeCell ref="B17:F17"/>
    <mergeCell ref="I17:J17"/>
    <mergeCell ref="B18:F18"/>
    <mergeCell ref="I18:J18"/>
    <mergeCell ref="B19:F19"/>
    <mergeCell ref="I19:J19"/>
    <mergeCell ref="B14:F14"/>
    <mergeCell ref="G14:H14"/>
    <mergeCell ref="I14:J14"/>
    <mergeCell ref="B15:F15"/>
    <mergeCell ref="I15:J15"/>
    <mergeCell ref="B16:F16"/>
    <mergeCell ref="I16:J16"/>
    <mergeCell ref="B8:F8"/>
    <mergeCell ref="B9:F9"/>
    <mergeCell ref="B10:F10"/>
    <mergeCell ref="B11:F11"/>
    <mergeCell ref="B12:F12"/>
    <mergeCell ref="B13:F13"/>
    <mergeCell ref="C5:F5"/>
    <mergeCell ref="B6:F6"/>
    <mergeCell ref="G6:H6"/>
    <mergeCell ref="I6:J6"/>
    <mergeCell ref="B7:F7"/>
    <mergeCell ref="G7:H7"/>
    <mergeCell ref="I7:J7"/>
    <mergeCell ref="C1:F1"/>
    <mergeCell ref="H1:J1"/>
    <mergeCell ref="C2:F2"/>
    <mergeCell ref="H2:J3"/>
    <mergeCell ref="C3:F3"/>
    <mergeCell ref="C4:F4"/>
  </mergeCells>
  <pageMargins left="0.79000000000000015" right="0.39000000000000007" top="0.59" bottom="0.51" header="0.24000000000000002" footer="0.31"/>
  <pageSetup paperSize="9" scale="70" orientation="portrait" r:id="rId1"/>
  <headerFooter alignWithMargins="0">
    <oddHeader>&amp;L&amp;"Tahoma,Corsivo"&amp;11COMUNE DI xxxxxxxxxxxxxxxxxx&amp;C&amp;"Tahoma,Grassetto"&amp;11SCHEDA DI VALUTAZIONE DELLA
 PERFORMANCE INDIVIDUALE</oddHeader>
    <oddFooter>&amp;LFirma compilatore:&amp;CFirma interessato:&amp;RData compilazione</oddFooter>
  </headerFooter>
  <rowBreaks count="1" manualBreakCount="1">
    <brk id="46" min="1" max="10" man="1"/>
  </rowBreaks>
  <colBreaks count="1" manualBreakCount="1">
    <brk id="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6</vt:i4>
      </vt:variant>
    </vt:vector>
  </HeadingPairs>
  <TitlesOfParts>
    <vt:vector size="12" baseType="lpstr">
      <vt:lpstr>Istruttore Dir._Amm.</vt:lpstr>
      <vt:lpstr>Esecutori Coll. Amm.</vt:lpstr>
      <vt:lpstr>Pol. Locale</vt:lpstr>
      <vt:lpstr>Educatore</vt:lpstr>
      <vt:lpstr>Operaio</vt:lpstr>
      <vt:lpstr>ASA</vt:lpstr>
      <vt:lpstr>ASA!Area_stampa</vt:lpstr>
      <vt:lpstr>Educatore!Area_stampa</vt:lpstr>
      <vt:lpstr>'Esecutori Coll. Amm.'!Area_stampa</vt:lpstr>
      <vt:lpstr>'Istruttore Dir._Amm.'!Area_stampa</vt:lpstr>
      <vt:lpstr>Operaio!Area_stampa</vt:lpstr>
      <vt:lpstr>'Pol. Locale'!Area_stampa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gruppo valutazione</dc:creator>
  <cp:lastModifiedBy>Segretario</cp:lastModifiedBy>
  <cp:lastPrinted>2021-02-21T09:39:30Z</cp:lastPrinted>
  <dcterms:created xsi:type="dcterms:W3CDTF">2018-01-06T09:47:29Z</dcterms:created>
  <dcterms:modified xsi:type="dcterms:W3CDTF">2024-06-03T09:16:14Z</dcterms:modified>
</cp:coreProperties>
</file>